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defaultThemeVersion="124226"/>
  <xr:revisionPtr revIDLastSave="0" documentId="13_ncr:1_{A6F7EC2F-0962-4893-BFBE-138C65801457}" xr6:coauthVersionLast="47" xr6:coauthVersionMax="47" xr10:uidLastSave="{00000000-0000-0000-0000-000000000000}"/>
  <bookViews>
    <workbookView xWindow="-120" yWindow="-120" windowWidth="29040" windowHeight="15720" xr2:uid="{00000000-000D-0000-FFFF-FFFF00000000}"/>
  </bookViews>
  <sheets>
    <sheet name="d" sheetId="3" r:id="rId1"/>
    <sheet name="f" sheetId="2" r:id="rId2"/>
  </sheets>
  <definedNames>
    <definedName name="_xlnm.Print_Area" localSheetId="0">d!$A$1:$L$71</definedName>
    <definedName name="_xlnm.Print_Area" localSheetId="1">f!$A$1:$L$70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0" i="3" l="1"/>
  <c r="L50" i="3"/>
  <c r="T50" i="3" s="1"/>
  <c r="E50" i="3"/>
  <c r="H50" i="3" s="1"/>
  <c r="G50" i="3" l="1"/>
  <c r="L61" i="2"/>
  <c r="K61" i="2"/>
  <c r="H61" i="2"/>
  <c r="G61" i="2"/>
  <c r="L64" i="2"/>
  <c r="T64" i="2" s="1"/>
  <c r="K64" i="2"/>
  <c r="H64" i="2"/>
  <c r="O64" i="2" s="1"/>
  <c r="G64" i="2"/>
  <c r="L63" i="2"/>
  <c r="T63" i="2" s="1"/>
  <c r="K63" i="2"/>
  <c r="H63" i="2"/>
  <c r="O63" i="2" s="1"/>
  <c r="G63" i="2"/>
  <c r="L62" i="2"/>
  <c r="T62" i="2" s="1"/>
  <c r="K62" i="2"/>
  <c r="H62" i="2"/>
  <c r="O62" i="2" s="1"/>
  <c r="G62" i="2"/>
  <c r="H62" i="3"/>
  <c r="H63" i="3"/>
  <c r="G62" i="3"/>
  <c r="G63" i="3"/>
  <c r="K63" i="3"/>
  <c r="L63" i="3"/>
  <c r="T63" i="3" s="1"/>
  <c r="K62" i="3"/>
  <c r="L62" i="3"/>
  <c r="T62" i="3" s="1"/>
  <c r="H60" i="2"/>
  <c r="G60" i="2"/>
  <c r="K60" i="2"/>
  <c r="L60" i="2"/>
  <c r="T60" i="2"/>
  <c r="E4" i="3"/>
  <c r="K4" i="3"/>
  <c r="L4" i="3"/>
  <c r="T4" i="3" s="1"/>
  <c r="E5" i="3"/>
  <c r="K5" i="3"/>
  <c r="L5" i="3"/>
  <c r="T5" i="3" s="1"/>
  <c r="E6" i="3"/>
  <c r="H6" i="3" s="1"/>
  <c r="O6" i="3" s="1"/>
  <c r="K6" i="3"/>
  <c r="L6" i="3"/>
  <c r="T6" i="3" s="1"/>
  <c r="G7" i="3"/>
  <c r="H7" i="3"/>
  <c r="O7" i="3" s="1"/>
  <c r="K7" i="3"/>
  <c r="L7" i="3"/>
  <c r="T7" i="3" s="1"/>
  <c r="E8" i="3"/>
  <c r="K8" i="3"/>
  <c r="L8" i="3"/>
  <c r="T8" i="3"/>
  <c r="E9" i="3"/>
  <c r="G9" i="3" s="1"/>
  <c r="K9" i="3"/>
  <c r="L9" i="3"/>
  <c r="T9" i="3" s="1"/>
  <c r="E10" i="3"/>
  <c r="H10" i="3" s="1"/>
  <c r="O10" i="3" s="1"/>
  <c r="K10" i="3"/>
  <c r="L10" i="3"/>
  <c r="T10" i="3" s="1"/>
  <c r="E11" i="3"/>
  <c r="H11" i="3" s="1"/>
  <c r="O11" i="3" s="1"/>
  <c r="K11" i="3"/>
  <c r="L11" i="3"/>
  <c r="T11" i="3"/>
  <c r="E12" i="3"/>
  <c r="G12" i="3"/>
  <c r="K12" i="3"/>
  <c r="L12" i="3"/>
  <c r="T12" i="3"/>
  <c r="E13" i="3"/>
  <c r="H13" i="3" s="1"/>
  <c r="O13" i="3" s="1"/>
  <c r="G13" i="3"/>
  <c r="K13" i="3"/>
  <c r="L13" i="3"/>
  <c r="T13" i="3"/>
  <c r="E14" i="3"/>
  <c r="H14" i="3"/>
  <c r="O14" i="3" s="1"/>
  <c r="G14" i="3"/>
  <c r="K14" i="3"/>
  <c r="L14" i="3"/>
  <c r="T14" i="3" s="1"/>
  <c r="E15" i="3"/>
  <c r="K15" i="3"/>
  <c r="L15" i="3"/>
  <c r="T15" i="3" s="1"/>
  <c r="E16" i="3"/>
  <c r="H16" i="3" s="1"/>
  <c r="O16" i="3" s="1"/>
  <c r="G16" i="3"/>
  <c r="K16" i="3"/>
  <c r="L16" i="3"/>
  <c r="T16" i="3" s="1"/>
  <c r="E17" i="3"/>
  <c r="G17" i="3" s="1"/>
  <c r="H17" i="3"/>
  <c r="O17" i="3"/>
  <c r="K17" i="3"/>
  <c r="L17" i="3"/>
  <c r="T17" i="3" s="1"/>
  <c r="E18" i="3"/>
  <c r="K18" i="3"/>
  <c r="L18" i="3"/>
  <c r="T18" i="3"/>
  <c r="E19" i="3"/>
  <c r="G19" i="3"/>
  <c r="H19" i="3"/>
  <c r="O19" i="3" s="1"/>
  <c r="K19" i="3"/>
  <c r="L19" i="3"/>
  <c r="T19" i="3" s="1"/>
  <c r="E20" i="3"/>
  <c r="G20" i="3" s="1"/>
  <c r="K20" i="3"/>
  <c r="L20" i="3"/>
  <c r="T20" i="3" s="1"/>
  <c r="E21" i="3"/>
  <c r="K21" i="3"/>
  <c r="L21" i="3"/>
  <c r="T21" i="3" s="1"/>
  <c r="E22" i="3"/>
  <c r="H22" i="3" s="1"/>
  <c r="O22" i="3" s="1"/>
  <c r="K22" i="3"/>
  <c r="L22" i="3"/>
  <c r="T22" i="3" s="1"/>
  <c r="E23" i="3"/>
  <c r="H23" i="3" s="1"/>
  <c r="O23" i="3" s="1"/>
  <c r="G23" i="3"/>
  <c r="K23" i="3"/>
  <c r="L23" i="3"/>
  <c r="T23" i="3"/>
  <c r="O24" i="3"/>
  <c r="T24" i="3"/>
  <c r="E25" i="3"/>
  <c r="K25" i="3"/>
  <c r="L25" i="3"/>
  <c r="T25" i="3" s="1"/>
  <c r="E26" i="3"/>
  <c r="K26" i="3"/>
  <c r="L26" i="3"/>
  <c r="T26" i="3"/>
  <c r="E27" i="3"/>
  <c r="H27" i="3" s="1"/>
  <c r="O27" i="3" s="1"/>
  <c r="G27" i="3"/>
  <c r="K27" i="3"/>
  <c r="L27" i="3"/>
  <c r="T27" i="3"/>
  <c r="E28" i="3"/>
  <c r="G28" i="3" s="1"/>
  <c r="K28" i="3"/>
  <c r="L28" i="3"/>
  <c r="T28" i="3"/>
  <c r="E29" i="3"/>
  <c r="G29" i="3" s="1"/>
  <c r="H29" i="3"/>
  <c r="O29" i="3" s="1"/>
  <c r="K29" i="3"/>
  <c r="L29" i="3"/>
  <c r="T29" i="3"/>
  <c r="E30" i="3"/>
  <c r="H30" i="3" s="1"/>
  <c r="O30" i="3" s="1"/>
  <c r="K30" i="3"/>
  <c r="L30" i="3"/>
  <c r="T30" i="3" s="1"/>
  <c r="E31" i="3"/>
  <c r="H31" i="3"/>
  <c r="O31" i="3"/>
  <c r="G31" i="3"/>
  <c r="K31" i="3"/>
  <c r="L31" i="3"/>
  <c r="T31" i="3"/>
  <c r="E32" i="3"/>
  <c r="G32" i="3"/>
  <c r="H32" i="3"/>
  <c r="O32" i="3"/>
  <c r="K32" i="3"/>
  <c r="L32" i="3"/>
  <c r="T32" i="3" s="1"/>
  <c r="E33" i="3"/>
  <c r="G33" i="3" s="1"/>
  <c r="K33" i="3"/>
  <c r="L33" i="3"/>
  <c r="T33" i="3"/>
  <c r="E34" i="3"/>
  <c r="G34" i="3" s="1"/>
  <c r="H34" i="3"/>
  <c r="O34" i="3" s="1"/>
  <c r="K34" i="3"/>
  <c r="L34" i="3"/>
  <c r="T34" i="3" s="1"/>
  <c r="E35" i="3"/>
  <c r="G35" i="3" s="1"/>
  <c r="H35" i="3"/>
  <c r="O35" i="3" s="1"/>
  <c r="K35" i="3"/>
  <c r="L35" i="3"/>
  <c r="T35" i="3"/>
  <c r="E36" i="3"/>
  <c r="H36" i="3" s="1"/>
  <c r="O36" i="3" s="1"/>
  <c r="G36" i="3"/>
  <c r="K36" i="3"/>
  <c r="L36" i="3"/>
  <c r="T36" i="3" s="1"/>
  <c r="E37" i="3"/>
  <c r="G37" i="3" s="1"/>
  <c r="H37" i="3"/>
  <c r="O37" i="3" s="1"/>
  <c r="K37" i="3"/>
  <c r="L37" i="3"/>
  <c r="T37" i="3"/>
  <c r="E38" i="3"/>
  <c r="G38" i="3"/>
  <c r="H38" i="3"/>
  <c r="O38" i="3"/>
  <c r="K38" i="3"/>
  <c r="L38" i="3"/>
  <c r="T38" i="3"/>
  <c r="E39" i="3"/>
  <c r="G39" i="3" s="1"/>
  <c r="K39" i="3"/>
  <c r="L39" i="3"/>
  <c r="T39" i="3" s="1"/>
  <c r="E40" i="3"/>
  <c r="H40" i="3" s="1"/>
  <c r="O40" i="3" s="1"/>
  <c r="G40" i="3"/>
  <c r="K40" i="3"/>
  <c r="L40" i="3"/>
  <c r="T40" i="3"/>
  <c r="E41" i="3"/>
  <c r="H41" i="3" s="1"/>
  <c r="O41" i="3" s="1"/>
  <c r="K41" i="3"/>
  <c r="L41" i="3"/>
  <c r="T41" i="3"/>
  <c r="E42" i="3"/>
  <c r="G42" i="3" s="1"/>
  <c r="K42" i="3"/>
  <c r="L42" i="3"/>
  <c r="T42" i="3" s="1"/>
  <c r="E43" i="3"/>
  <c r="H43" i="3" s="1"/>
  <c r="O43" i="3" s="1"/>
  <c r="K43" i="3"/>
  <c r="L43" i="3"/>
  <c r="T43" i="3"/>
  <c r="E44" i="3"/>
  <c r="H44" i="3" s="1"/>
  <c r="O44" i="3" s="1"/>
  <c r="K44" i="3"/>
  <c r="L44" i="3"/>
  <c r="T44" i="3" s="1"/>
  <c r="E45" i="3"/>
  <c r="G45" i="3"/>
  <c r="H45" i="3"/>
  <c r="O45" i="3"/>
  <c r="K45" i="3"/>
  <c r="L45" i="3"/>
  <c r="T45" i="3"/>
  <c r="E46" i="3"/>
  <c r="G46" i="3" s="1"/>
  <c r="H46" i="3"/>
  <c r="O46" i="3" s="1"/>
  <c r="K46" i="3"/>
  <c r="L46" i="3"/>
  <c r="T46" i="3" s="1"/>
  <c r="E47" i="3"/>
  <c r="H47" i="3" s="1"/>
  <c r="O47" i="3" s="1"/>
  <c r="K47" i="3"/>
  <c r="L47" i="3"/>
  <c r="T47" i="3"/>
  <c r="E48" i="3"/>
  <c r="G48" i="3" s="1"/>
  <c r="H48" i="3"/>
  <c r="O48" i="3" s="1"/>
  <c r="K48" i="3"/>
  <c r="L48" i="3"/>
  <c r="T48" i="3" s="1"/>
  <c r="E49" i="3"/>
  <c r="G49" i="3" s="1"/>
  <c r="H49" i="3"/>
  <c r="O49" i="3" s="1"/>
  <c r="K49" i="3"/>
  <c r="L49" i="3"/>
  <c r="T49" i="3"/>
  <c r="E51" i="3"/>
  <c r="G51" i="3" s="1"/>
  <c r="H51" i="3"/>
  <c r="O51" i="3" s="1"/>
  <c r="K51" i="3"/>
  <c r="L51" i="3"/>
  <c r="T51" i="3"/>
  <c r="E52" i="3"/>
  <c r="H52" i="3" s="1"/>
  <c r="O52" i="3" s="1"/>
  <c r="K52" i="3"/>
  <c r="L52" i="3"/>
  <c r="T52" i="3" s="1"/>
  <c r="E53" i="3"/>
  <c r="K53" i="3"/>
  <c r="L53" i="3"/>
  <c r="T53" i="3" s="1"/>
  <c r="E54" i="3"/>
  <c r="H54" i="3" s="1"/>
  <c r="O54" i="3" s="1"/>
  <c r="K54" i="3"/>
  <c r="L54" i="3"/>
  <c r="T54" i="3" s="1"/>
  <c r="E55" i="3"/>
  <c r="G55" i="3"/>
  <c r="H55" i="3"/>
  <c r="O55" i="3" s="1"/>
  <c r="K55" i="3"/>
  <c r="L55" i="3"/>
  <c r="T55" i="3"/>
  <c r="E56" i="3"/>
  <c r="G56" i="3"/>
  <c r="H56" i="3"/>
  <c r="O56" i="3" s="1"/>
  <c r="K56" i="3"/>
  <c r="L56" i="3"/>
  <c r="T56" i="3" s="1"/>
  <c r="E57" i="3"/>
  <c r="G57" i="3"/>
  <c r="H57" i="3"/>
  <c r="O57" i="3" s="1"/>
  <c r="K57" i="3"/>
  <c r="L57" i="3"/>
  <c r="T57" i="3" s="1"/>
  <c r="E58" i="3"/>
  <c r="H58" i="3" s="1"/>
  <c r="O58" i="3" s="1"/>
  <c r="K58" i="3"/>
  <c r="L58" i="3"/>
  <c r="T58" i="3"/>
  <c r="E59" i="3"/>
  <c r="H59" i="3" s="1"/>
  <c r="O59" i="3" s="1"/>
  <c r="K59" i="3"/>
  <c r="L59" i="3"/>
  <c r="T59" i="3" s="1"/>
  <c r="E60" i="3"/>
  <c r="H60" i="3" s="1"/>
  <c r="O60" i="3" s="1"/>
  <c r="G60" i="3"/>
  <c r="K60" i="3"/>
  <c r="L60" i="3"/>
  <c r="T60" i="3" s="1"/>
  <c r="E61" i="3"/>
  <c r="G61" i="3" s="1"/>
  <c r="K61" i="3"/>
  <c r="L61" i="3"/>
  <c r="T61" i="3" s="1"/>
  <c r="G64" i="3"/>
  <c r="H64" i="3"/>
  <c r="O64" i="3" s="1"/>
  <c r="K64" i="3"/>
  <c r="L64" i="3"/>
  <c r="T64" i="3" s="1"/>
  <c r="G65" i="3"/>
  <c r="H65" i="3"/>
  <c r="O65" i="3" s="1"/>
  <c r="K65" i="3"/>
  <c r="L65" i="3"/>
  <c r="T65" i="3"/>
  <c r="O66" i="3"/>
  <c r="T66" i="3"/>
  <c r="E67" i="3"/>
  <c r="K67" i="3"/>
  <c r="L67" i="3"/>
  <c r="T67" i="3" s="1"/>
  <c r="E68" i="3"/>
  <c r="G68" i="3" s="1"/>
  <c r="K68" i="3"/>
  <c r="L68" i="3"/>
  <c r="T68" i="3"/>
  <c r="K4" i="2"/>
  <c r="K5" i="2"/>
  <c r="K6" i="2"/>
  <c r="K7" i="2"/>
  <c r="K8" i="2"/>
  <c r="K9" i="2"/>
  <c r="K10" i="2"/>
  <c r="K11" i="2"/>
  <c r="K12" i="2"/>
  <c r="K13" i="2"/>
  <c r="K14" i="2"/>
  <c r="K15" i="2"/>
  <c r="K16" i="2"/>
  <c r="K17" i="2"/>
  <c r="K18" i="2"/>
  <c r="K19" i="2"/>
  <c r="K20" i="2"/>
  <c r="K21" i="2"/>
  <c r="K22" i="2"/>
  <c r="K23"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6" i="2"/>
  <c r="K67" i="2"/>
  <c r="L4" i="2"/>
  <c r="T4" i="2" s="1"/>
  <c r="L5" i="2"/>
  <c r="T5" i="2" s="1"/>
  <c r="L6" i="2"/>
  <c r="T6" i="2" s="1"/>
  <c r="L7" i="2"/>
  <c r="T7" i="2"/>
  <c r="L8" i="2"/>
  <c r="T8" i="2" s="1"/>
  <c r="L9" i="2"/>
  <c r="T9" i="2" s="1"/>
  <c r="L10" i="2"/>
  <c r="T10" i="2" s="1"/>
  <c r="L11" i="2"/>
  <c r="T11" i="2" s="1"/>
  <c r="L12" i="2"/>
  <c r="T12" i="2" s="1"/>
  <c r="L13" i="2"/>
  <c r="T13" i="2"/>
  <c r="L14" i="2"/>
  <c r="T14" i="2"/>
  <c r="L15" i="2"/>
  <c r="T15" i="2" s="1"/>
  <c r="L16" i="2"/>
  <c r="T16" i="2" s="1"/>
  <c r="L17" i="2"/>
  <c r="T17" i="2" s="1"/>
  <c r="L18" i="2"/>
  <c r="T18" i="2" s="1"/>
  <c r="L19" i="2"/>
  <c r="T19" i="2" s="1"/>
  <c r="L20" i="2"/>
  <c r="T20" i="2" s="1"/>
  <c r="L21" i="2"/>
  <c r="T21" i="2" s="1"/>
  <c r="L22" i="2"/>
  <c r="T22" i="2"/>
  <c r="L23" i="2"/>
  <c r="T23" i="2" s="1"/>
  <c r="L25" i="2"/>
  <c r="L26" i="2"/>
  <c r="T26" i="2"/>
  <c r="L27" i="2"/>
  <c r="T27" i="2" s="1"/>
  <c r="L28" i="2"/>
  <c r="T28" i="2"/>
  <c r="L29" i="2"/>
  <c r="T29" i="2"/>
  <c r="L30" i="2"/>
  <c r="T30" i="2" s="1"/>
  <c r="L31" i="2"/>
  <c r="T31" i="2" s="1"/>
  <c r="L32" i="2"/>
  <c r="T32" i="2" s="1"/>
  <c r="L33" i="2"/>
  <c r="T33" i="2" s="1"/>
  <c r="L34" i="2"/>
  <c r="T34" i="2"/>
  <c r="L35" i="2"/>
  <c r="T35" i="2" s="1"/>
  <c r="L36" i="2"/>
  <c r="T36" i="2"/>
  <c r="L37" i="2"/>
  <c r="T37" i="2"/>
  <c r="L38" i="2"/>
  <c r="T38" i="2" s="1"/>
  <c r="L39" i="2"/>
  <c r="T39" i="2" s="1"/>
  <c r="L40" i="2"/>
  <c r="L41" i="2"/>
  <c r="L42" i="2"/>
  <c r="T42" i="2" s="1"/>
  <c r="L43" i="2"/>
  <c r="T43" i="2" s="1"/>
  <c r="L44" i="2"/>
  <c r="T44" i="2"/>
  <c r="L45" i="2"/>
  <c r="T45" i="2"/>
  <c r="L46" i="2"/>
  <c r="T46" i="2" s="1"/>
  <c r="L47" i="2"/>
  <c r="T47" i="2"/>
  <c r="L48" i="2"/>
  <c r="T48" i="2" s="1"/>
  <c r="L49" i="2"/>
  <c r="T49" i="2" s="1"/>
  <c r="L50" i="2"/>
  <c r="T50" i="2" s="1"/>
  <c r="L51" i="2"/>
  <c r="T51" i="2" s="1"/>
  <c r="L52" i="2"/>
  <c r="T52" i="2" s="1"/>
  <c r="L53" i="2"/>
  <c r="T53" i="2" s="1"/>
  <c r="L54" i="2"/>
  <c r="T54" i="2" s="1"/>
  <c r="L55" i="2"/>
  <c r="T55" i="2" s="1"/>
  <c r="L56" i="2"/>
  <c r="T56" i="2" s="1"/>
  <c r="L57" i="2"/>
  <c r="T57" i="2" s="1"/>
  <c r="L58" i="2"/>
  <c r="T58" i="2" s="1"/>
  <c r="L59" i="2"/>
  <c r="L66" i="2"/>
  <c r="T66" i="2" s="1"/>
  <c r="L67" i="2"/>
  <c r="T67" i="2" s="1"/>
  <c r="T24" i="2"/>
  <c r="T25" i="2"/>
  <c r="T40" i="2"/>
  <c r="T41" i="2"/>
  <c r="T59" i="2"/>
  <c r="T65" i="2"/>
  <c r="E4" i="2"/>
  <c r="E5" i="2"/>
  <c r="G5" i="2" s="1"/>
  <c r="E6" i="2"/>
  <c r="G7" i="2"/>
  <c r="E8" i="2"/>
  <c r="H8" i="2" s="1"/>
  <c r="O8" i="2" s="1"/>
  <c r="E9" i="2"/>
  <c r="H9" i="2" s="1"/>
  <c r="O9" i="2" s="1"/>
  <c r="E10" i="2"/>
  <c r="H10" i="2" s="1"/>
  <c r="O10" i="2" s="1"/>
  <c r="E11" i="2"/>
  <c r="H11" i="2" s="1"/>
  <c r="O11" i="2" s="1"/>
  <c r="E12" i="2"/>
  <c r="H12" i="2" s="1"/>
  <c r="O12" i="2" s="1"/>
  <c r="E13" i="2"/>
  <c r="G13" i="2" s="1"/>
  <c r="E14" i="2"/>
  <c r="G14" i="2" s="1"/>
  <c r="E15" i="2"/>
  <c r="E16" i="2"/>
  <c r="H16" i="2" s="1"/>
  <c r="O16" i="2" s="1"/>
  <c r="E17" i="2"/>
  <c r="E18" i="2"/>
  <c r="E19" i="2"/>
  <c r="H19" i="2" s="1"/>
  <c r="O19" i="2" s="1"/>
  <c r="E20" i="2"/>
  <c r="E21" i="2"/>
  <c r="G21" i="2" s="1"/>
  <c r="E22" i="2"/>
  <c r="H22" i="2" s="1"/>
  <c r="O22" i="2" s="1"/>
  <c r="G22" i="2"/>
  <c r="E23" i="2"/>
  <c r="G23" i="2" s="1"/>
  <c r="E25" i="2"/>
  <c r="G25" i="2" s="1"/>
  <c r="E26" i="2"/>
  <c r="G26" i="2" s="1"/>
  <c r="E27" i="2"/>
  <c r="G27" i="2" s="1"/>
  <c r="E28" i="2"/>
  <c r="H28" i="2" s="1"/>
  <c r="O28" i="2" s="1"/>
  <c r="G28" i="2"/>
  <c r="E29" i="2"/>
  <c r="H29" i="2" s="1"/>
  <c r="O29" i="2" s="1"/>
  <c r="G29" i="2"/>
  <c r="E30" i="2"/>
  <c r="H30" i="2" s="1"/>
  <c r="O30" i="2" s="1"/>
  <c r="E31" i="2"/>
  <c r="H31" i="2" s="1"/>
  <c r="O31" i="2" s="1"/>
  <c r="E32" i="2"/>
  <c r="E33" i="2"/>
  <c r="E34" i="2"/>
  <c r="G34" i="2" s="1"/>
  <c r="E35" i="2"/>
  <c r="H35" i="2" s="1"/>
  <c r="O35" i="2" s="1"/>
  <c r="E36" i="2"/>
  <c r="H36" i="2" s="1"/>
  <c r="O36" i="2" s="1"/>
  <c r="E37" i="2"/>
  <c r="H37" i="2" s="1"/>
  <c r="O37" i="2" s="1"/>
  <c r="E38" i="2"/>
  <c r="H38" i="2" s="1"/>
  <c r="O38" i="2" s="1"/>
  <c r="E39" i="2"/>
  <c r="H39" i="2" s="1"/>
  <c r="O39" i="2" s="1"/>
  <c r="G39" i="2"/>
  <c r="E40" i="2"/>
  <c r="H40" i="2" s="1"/>
  <c r="O40" i="2" s="1"/>
  <c r="G40" i="2"/>
  <c r="E41" i="2"/>
  <c r="H41" i="2" s="1"/>
  <c r="O41" i="2" s="1"/>
  <c r="E42" i="2"/>
  <c r="G42" i="2" s="1"/>
  <c r="E43" i="2"/>
  <c r="H43" i="2" s="1"/>
  <c r="O43" i="2" s="1"/>
  <c r="G43" i="2"/>
  <c r="E44" i="2"/>
  <c r="H44" i="2" s="1"/>
  <c r="O44" i="2" s="1"/>
  <c r="E45" i="2"/>
  <c r="H45" i="2" s="1"/>
  <c r="O45" i="2" s="1"/>
  <c r="E46" i="2"/>
  <c r="H46" i="2" s="1"/>
  <c r="O46" i="2" s="1"/>
  <c r="E47" i="2"/>
  <c r="H47" i="2" s="1"/>
  <c r="O47" i="2" s="1"/>
  <c r="G47" i="2"/>
  <c r="E48" i="2"/>
  <c r="H48" i="2" s="1"/>
  <c r="O48" i="2" s="1"/>
  <c r="E49" i="2"/>
  <c r="H49" i="2" s="1"/>
  <c r="O49" i="2" s="1"/>
  <c r="E50" i="2"/>
  <c r="H50" i="2" s="1"/>
  <c r="O50" i="2" s="1"/>
  <c r="E51" i="2"/>
  <c r="H51" i="2" s="1"/>
  <c r="O51" i="2" s="1"/>
  <c r="E52" i="2"/>
  <c r="G52" i="2" s="1"/>
  <c r="E53" i="2"/>
  <c r="G53" i="2" s="1"/>
  <c r="E54" i="2"/>
  <c r="G54" i="2" s="1"/>
  <c r="E55" i="2"/>
  <c r="H55" i="2" s="1"/>
  <c r="O55" i="2" s="1"/>
  <c r="G55" i="2"/>
  <c r="E56" i="2"/>
  <c r="H56" i="2"/>
  <c r="O56" i="2"/>
  <c r="G56" i="2"/>
  <c r="E57" i="2"/>
  <c r="H57" i="2" s="1"/>
  <c r="O57" i="2" s="1"/>
  <c r="E58" i="2"/>
  <c r="G58" i="2" s="1"/>
  <c r="E59" i="2"/>
  <c r="H59" i="2" s="1"/>
  <c r="O59" i="2" s="1"/>
  <c r="E66" i="2"/>
  <c r="H66" i="2" s="1"/>
  <c r="O66" i="2" s="1"/>
  <c r="E67" i="2"/>
  <c r="H7" i="2"/>
  <c r="O7" i="2" s="1"/>
  <c r="O24" i="2"/>
  <c r="O65" i="2"/>
  <c r="H53" i="2"/>
  <c r="O53" i="2" s="1"/>
  <c r="H52" i="2"/>
  <c r="O52" i="2" s="1"/>
  <c r="H4" i="2" l="1"/>
  <c r="G4" i="2"/>
  <c r="H6" i="2"/>
  <c r="O6" i="2" s="1"/>
  <c r="G6" i="2"/>
  <c r="H20" i="2"/>
  <c r="O20" i="2" s="1"/>
  <c r="G20" i="2"/>
  <c r="H32" i="2"/>
  <c r="O32" i="2" s="1"/>
  <c r="G32" i="2"/>
  <c r="H67" i="2"/>
  <c r="O67" i="2" s="1"/>
  <c r="G67" i="2"/>
  <c r="G15" i="3"/>
  <c r="H15" i="3"/>
  <c r="O15" i="3" s="1"/>
  <c r="H21" i="3"/>
  <c r="O21" i="3" s="1"/>
  <c r="G21" i="3"/>
  <c r="G25" i="3"/>
  <c r="H25" i="3"/>
  <c r="O25" i="3" s="1"/>
  <c r="G53" i="3"/>
  <c r="H53" i="3"/>
  <c r="O53" i="3" s="1"/>
  <c r="G18" i="3"/>
  <c r="H18" i="3"/>
  <c r="O18" i="3" s="1"/>
  <c r="G4" i="3"/>
  <c r="H4" i="3"/>
  <c r="O4" i="3" s="1"/>
  <c r="G5" i="3"/>
  <c r="H5" i="3"/>
  <c r="O5" i="3" s="1"/>
  <c r="G26" i="3"/>
  <c r="H26" i="3"/>
  <c r="O26" i="3" s="1"/>
  <c r="G67" i="3"/>
  <c r="H67" i="3"/>
  <c r="O67" i="3" s="1"/>
  <c r="G15" i="2"/>
  <c r="H15" i="2"/>
  <c r="O15" i="2" s="1"/>
  <c r="G17" i="2"/>
  <c r="H17" i="2"/>
  <c r="O17" i="2" s="1"/>
  <c r="G18" i="2"/>
  <c r="H18" i="2"/>
  <c r="O18" i="2" s="1"/>
  <c r="G33" i="2"/>
  <c r="H33" i="2"/>
  <c r="O33" i="2" s="1"/>
  <c r="H13" i="2"/>
  <c r="O13" i="2" s="1"/>
  <c r="H14" i="2"/>
  <c r="O14" i="2" s="1"/>
  <c r="G31" i="2"/>
  <c r="K68" i="2"/>
  <c r="G41" i="2"/>
  <c r="H27" i="2"/>
  <c r="O27" i="2" s="1"/>
  <c r="H25" i="2"/>
  <c r="O25" i="2" s="1"/>
  <c r="H5" i="2"/>
  <c r="O5" i="2" s="1"/>
  <c r="G66" i="2"/>
  <c r="G46" i="2"/>
  <c r="G12" i="2"/>
  <c r="H54" i="2"/>
  <c r="O54" i="2" s="1"/>
  <c r="G45" i="2"/>
  <c r="G38" i="2"/>
  <c r="G11" i="2"/>
  <c r="G59" i="2"/>
  <c r="G57" i="2"/>
  <c r="H42" i="2"/>
  <c r="O42" i="2" s="1"/>
  <c r="H26" i="2"/>
  <c r="O26" i="2" s="1"/>
  <c r="H21" i="2"/>
  <c r="O21" i="2" s="1"/>
  <c r="G36" i="2"/>
  <c r="G19" i="2"/>
  <c r="G16" i="2"/>
  <c r="O4" i="2"/>
  <c r="T69" i="2"/>
  <c r="L69" i="2"/>
  <c r="G51" i="2"/>
  <c r="G37" i="2"/>
  <c r="H23" i="2"/>
  <c r="O23" i="2" s="1"/>
  <c r="G10" i="2"/>
  <c r="G52" i="3"/>
  <c r="G22" i="3"/>
  <c r="G48" i="2"/>
  <c r="G35" i="2"/>
  <c r="G41" i="3"/>
  <c r="G44" i="2"/>
  <c r="G30" i="2"/>
  <c r="G58" i="3"/>
  <c r="G54" i="3"/>
  <c r="G44" i="3"/>
  <c r="G30" i="3"/>
  <c r="G50" i="2"/>
  <c r="H28" i="3"/>
  <c r="O28" i="3" s="1"/>
  <c r="H34" i="2"/>
  <c r="O34" i="2" s="1"/>
  <c r="H42" i="3"/>
  <c r="O42" i="3" s="1"/>
  <c r="H58" i="2"/>
  <c r="O58" i="2" s="1"/>
  <c r="G6" i="3"/>
  <c r="H12" i="3"/>
  <c r="O12" i="3" s="1"/>
  <c r="G49" i="2"/>
  <c r="G9" i="2"/>
  <c r="G8" i="2"/>
  <c r="H68" i="3"/>
  <c r="O68" i="3" s="1"/>
  <c r="H61" i="3"/>
  <c r="O61" i="3" s="1"/>
  <c r="H8" i="3"/>
  <c r="O8" i="3" s="1"/>
  <c r="G8" i="3"/>
  <c r="G10" i="3"/>
  <c r="K69" i="3"/>
  <c r="T70" i="3"/>
  <c r="L70" i="3"/>
  <c r="K71" i="3" s="1"/>
  <c r="H33" i="3"/>
  <c r="O33" i="3" s="1"/>
  <c r="G47" i="3"/>
  <c r="G43" i="3"/>
  <c r="G11" i="3"/>
  <c r="H20" i="3"/>
  <c r="O20" i="3" s="1"/>
  <c r="H9" i="3"/>
  <c r="O9" i="3" s="1"/>
  <c r="G59" i="3"/>
  <c r="H39" i="3"/>
  <c r="O39" i="3" s="1"/>
  <c r="K70" i="2" l="1"/>
  <c r="G68" i="2"/>
  <c r="G69" i="3"/>
  <c r="O69" i="2"/>
  <c r="H69" i="2" s="1"/>
  <c r="O70" i="3"/>
  <c r="H70" i="3"/>
  <c r="G70" i="2" l="1"/>
  <c r="G71" i="3"/>
</calcChain>
</file>

<file path=xl/sharedStrings.xml><?xml version="1.0" encoding="utf-8"?>
<sst xmlns="http://schemas.openxmlformats.org/spreadsheetml/2006/main" count="249" uniqueCount="223">
  <si>
    <t>Risikogruppe</t>
  </si>
  <si>
    <t>Bio: 
1 Analyse pro … t</t>
  </si>
  <si>
    <t>Bio: 
Anzahl Proben pro Artikel</t>
  </si>
  <si>
    <t>Bio:
Kleinmenge in Prozent der probeauslösenden Menge</t>
  </si>
  <si>
    <t>übrige Ware: 
1 Analyse pro … t</t>
  </si>
  <si>
    <t>übrige Ware:
Anzahl Proben pro Artikel</t>
  </si>
  <si>
    <t>übrige Qualität
Kleinmenge in Prozent der probeauslösenden Menge</t>
  </si>
  <si>
    <t>Gruppe</t>
  </si>
  <si>
    <t>Produkt</t>
  </si>
  <si>
    <t>eingeschlossene Produkte</t>
  </si>
  <si>
    <t>Früchte</t>
  </si>
  <si>
    <t>Kernobst</t>
  </si>
  <si>
    <t>Birnen</t>
  </si>
  <si>
    <t>Äpfel</t>
  </si>
  <si>
    <t>Quitten</t>
  </si>
  <si>
    <t>Steinobst</t>
  </si>
  <si>
    <t>Aprikose</t>
  </si>
  <si>
    <t>Kirschen</t>
  </si>
  <si>
    <t>Nektarinen</t>
  </si>
  <si>
    <t>Pfirsiche</t>
  </si>
  <si>
    <t>Zwetschgen</t>
  </si>
  <si>
    <t>Beeren</t>
  </si>
  <si>
    <t>Erdbeeren</t>
  </si>
  <si>
    <t>Beeren, ohne Erdbeeren</t>
  </si>
  <si>
    <t>Tafeltrauben</t>
  </si>
  <si>
    <t>Agrumen</t>
  </si>
  <si>
    <t>Zitronen</t>
  </si>
  <si>
    <t>Limes</t>
  </si>
  <si>
    <t>Orangen</t>
  </si>
  <si>
    <t>Grapefruit</t>
  </si>
  <si>
    <t>Mandarinen</t>
  </si>
  <si>
    <t>Exoten</t>
  </si>
  <si>
    <t>Ananas</t>
  </si>
  <si>
    <t>Bananen</t>
  </si>
  <si>
    <t>Div. exotische Früchte</t>
  </si>
  <si>
    <t>Kiwi</t>
  </si>
  <si>
    <t>Diverse</t>
  </si>
  <si>
    <t>Kastanien</t>
  </si>
  <si>
    <t>Nüsse div.</t>
  </si>
  <si>
    <t>Gemüse</t>
  </si>
  <si>
    <t>Salate</t>
  </si>
  <si>
    <t>Salat (Lactuca) div.</t>
  </si>
  <si>
    <t>Nüsslisalat</t>
  </si>
  <si>
    <t>Endiviensalate</t>
  </si>
  <si>
    <t>Div. Zichoriengewächse wie Zuckerhut etc.</t>
  </si>
  <si>
    <t>Chicorée Witloof</t>
  </si>
  <si>
    <t>Kohlarten</t>
  </si>
  <si>
    <t>Kopfkohlarten</t>
  </si>
  <si>
    <t>Weiss-, Rot, Spitz, Wirz</t>
  </si>
  <si>
    <t>Blumenkohl</t>
  </si>
  <si>
    <t>&amp; cimone, Romanesco</t>
  </si>
  <si>
    <t>Broccoli</t>
  </si>
  <si>
    <t>Pak-choi, Kohlrabi, Federkohl, Bodenkohlrabi</t>
  </si>
  <si>
    <t>Rosenkohl</t>
  </si>
  <si>
    <t>Fruchtgemüse</t>
  </si>
  <si>
    <t>Tomaten</t>
  </si>
  <si>
    <t>Gurken</t>
  </si>
  <si>
    <t>Auberginen</t>
  </si>
  <si>
    <t>Kürbis</t>
  </si>
  <si>
    <t>Zucchetti</t>
  </si>
  <si>
    <t>Zucchettiblüten</t>
  </si>
  <si>
    <t>Melonen (alle Typen)</t>
  </si>
  <si>
    <t>Kiwano</t>
  </si>
  <si>
    <t>Bohnen, div.</t>
  </si>
  <si>
    <t>Peperoni</t>
  </si>
  <si>
    <t>Erbsen</t>
  </si>
  <si>
    <t>Zuckermais</t>
  </si>
  <si>
    <t xml:space="preserve">Wurzel- und </t>
  </si>
  <si>
    <t>Karotten</t>
  </si>
  <si>
    <t>Pastinake</t>
  </si>
  <si>
    <t>Knollengemüse</t>
  </si>
  <si>
    <t>Sellerie, Knollen-</t>
  </si>
  <si>
    <t>Stangen-, Suppen-</t>
  </si>
  <si>
    <t>Radieschen, div.</t>
  </si>
  <si>
    <t>Rettich</t>
  </si>
  <si>
    <t>Rüben div.</t>
  </si>
  <si>
    <t>Randen</t>
  </si>
  <si>
    <t>Fenchel</t>
  </si>
  <si>
    <t>Zwiebelgemüse</t>
  </si>
  <si>
    <t>Bundzwiebeln</t>
  </si>
  <si>
    <t>Cipolotte, Cippoline</t>
  </si>
  <si>
    <t>Zwiebeln</t>
  </si>
  <si>
    <t>Lauch</t>
  </si>
  <si>
    <t>Knoblauch</t>
  </si>
  <si>
    <t>Artischocken</t>
  </si>
  <si>
    <t>Kardy</t>
  </si>
  <si>
    <t>Spargeln</t>
  </si>
  <si>
    <t>Krautstiel / Mangold</t>
  </si>
  <si>
    <t>Spinate</t>
  </si>
  <si>
    <t>Rhabarber</t>
  </si>
  <si>
    <t>Schwarzwurzel</t>
  </si>
  <si>
    <t>Küchenkräuter</t>
  </si>
  <si>
    <t>Kräuter</t>
  </si>
  <si>
    <t>Rucola</t>
  </si>
  <si>
    <t>Kartoffeln</t>
  </si>
  <si>
    <t>Frischmarkt</t>
  </si>
  <si>
    <t>Verarbeitung</t>
  </si>
  <si>
    <t>Subtotal Proben je Artikel</t>
  </si>
  <si>
    <t xml:space="preserve"> -----------</t>
  </si>
  <si>
    <t>Proben für Kleinmengen:</t>
  </si>
  <si>
    <t xml:space="preserve">Bio: </t>
  </si>
  <si>
    <t xml:space="preserve"> -------</t>
  </si>
  <si>
    <t>Total auszuführende Proben</t>
  </si>
  <si>
    <t>Groupe de risque</t>
  </si>
  <si>
    <t xml:space="preserve">Bio:
1 analyse par … t </t>
  </si>
  <si>
    <t>Bio: 
Demande des quantités 
commercialisées en t.</t>
  </si>
  <si>
    <t>Bio: 
Nombre d'analyses par article</t>
  </si>
  <si>
    <t>Bio:
Quantité demandée, en pourcent de la quantité déclanchant une analyse</t>
  </si>
  <si>
    <t xml:space="preserve">Autre marchandise: 
1 analyse par … t </t>
  </si>
  <si>
    <t>Autre qualité: 
Demande des quantités commercialisées en t.</t>
  </si>
  <si>
    <t>Autre marchandise:
Nombre d'analyses par article</t>
  </si>
  <si>
    <t>Autre qualité:
Quantité demandée, en pourcent de la quantité déclanchant une analyse</t>
  </si>
  <si>
    <t>Groupe</t>
  </si>
  <si>
    <t>produit</t>
  </si>
  <si>
    <t>sous-produits</t>
  </si>
  <si>
    <t xml:space="preserve">Fruits </t>
  </si>
  <si>
    <t>Fruits à pépins</t>
  </si>
  <si>
    <t>Poires</t>
  </si>
  <si>
    <t>Pommes</t>
  </si>
  <si>
    <t>Coings</t>
  </si>
  <si>
    <t>Fruits à noyau</t>
  </si>
  <si>
    <t>Abricots</t>
  </si>
  <si>
    <t>Nectarines</t>
  </si>
  <si>
    <t>Pêches</t>
  </si>
  <si>
    <t>Pruneaux</t>
  </si>
  <si>
    <t>Prunes, Mirabelles, Reineclaudes</t>
  </si>
  <si>
    <t>Baies</t>
  </si>
  <si>
    <t>Fraises</t>
  </si>
  <si>
    <t>Baies, sans fraises</t>
  </si>
  <si>
    <t>Raisin de table</t>
  </si>
  <si>
    <t>Agrumes</t>
  </si>
  <si>
    <t>Citrons</t>
  </si>
  <si>
    <t>Limes, Limettes</t>
  </si>
  <si>
    <t>Oranges</t>
  </si>
  <si>
    <t>Pamplemousses</t>
  </si>
  <si>
    <t>Mandarines</t>
  </si>
  <si>
    <t>Fruits exotiques</t>
  </si>
  <si>
    <t>Bananes</t>
  </si>
  <si>
    <t>Fruits exotiques divers</t>
  </si>
  <si>
    <t>Divers</t>
  </si>
  <si>
    <t>Marrons</t>
  </si>
  <si>
    <t>Noix divers</t>
  </si>
  <si>
    <t>Légumes</t>
  </si>
  <si>
    <t>Salades</t>
  </si>
  <si>
    <t>Salades (Lactuca) diverses</t>
  </si>
  <si>
    <t>Rampon</t>
  </si>
  <si>
    <t>Endives, div. Salas</t>
  </si>
  <si>
    <t>Div. Cichorium ssp., p.ex. Ch. pain de sucre etc.</t>
  </si>
  <si>
    <t>Choux</t>
  </si>
  <si>
    <t>blanc, rouge, pointu, frisé</t>
  </si>
  <si>
    <t>Choux fleurs</t>
  </si>
  <si>
    <t>Choux chinois</t>
  </si>
  <si>
    <t>Choux de Bruxelles</t>
  </si>
  <si>
    <t>Légumes fruits</t>
  </si>
  <si>
    <t>Tomates</t>
  </si>
  <si>
    <t>Concombres</t>
  </si>
  <si>
    <t>Nostrani et autres</t>
  </si>
  <si>
    <t>Aubergines</t>
  </si>
  <si>
    <t>Courges</t>
  </si>
  <si>
    <t>patissons, rondini</t>
  </si>
  <si>
    <t>Courgettes</t>
  </si>
  <si>
    <t>fleurs de courgettes</t>
  </si>
  <si>
    <t>Melons (tous types)</t>
  </si>
  <si>
    <t>Haricots, div.</t>
  </si>
  <si>
    <t>Poivrons</t>
  </si>
  <si>
    <t>Petits pois</t>
  </si>
  <si>
    <t>Maïs sucré</t>
  </si>
  <si>
    <t>Légumes types racine ou pomme</t>
  </si>
  <si>
    <t>Carottes</t>
  </si>
  <si>
    <t>Panais</t>
  </si>
  <si>
    <t>Céleris pomme</t>
  </si>
  <si>
    <t>céleri branche, soupe</t>
  </si>
  <si>
    <t xml:space="preserve">Radis de tous les mois </t>
  </si>
  <si>
    <t xml:space="preserve">Radis, div. </t>
  </si>
  <si>
    <t xml:space="preserve">Ravet et navets et div. </t>
  </si>
  <si>
    <t>Betteraves</t>
  </si>
  <si>
    <t>Fenouil</t>
  </si>
  <si>
    <t xml:space="preserve">Légumes types </t>
  </si>
  <si>
    <t>Oignon botte</t>
  </si>
  <si>
    <t>cipolotte, cippoline</t>
  </si>
  <si>
    <t>oignon</t>
  </si>
  <si>
    <t xml:space="preserve">Oignon </t>
  </si>
  <si>
    <t>Poireaux</t>
  </si>
  <si>
    <t>Ail</t>
  </si>
  <si>
    <t>Echalotte</t>
  </si>
  <si>
    <t>Artichauds</t>
  </si>
  <si>
    <t>Cardon</t>
  </si>
  <si>
    <t>Asperges</t>
  </si>
  <si>
    <t>Bettes, poirée</t>
  </si>
  <si>
    <t>Epinard</t>
  </si>
  <si>
    <t>Rhubarbe</t>
  </si>
  <si>
    <t>Scorsonère</t>
  </si>
  <si>
    <t>Salsifis</t>
  </si>
  <si>
    <t>Herbes</t>
  </si>
  <si>
    <t>herbes</t>
  </si>
  <si>
    <t>Persil, ciboulettes, cresson, pourpier</t>
  </si>
  <si>
    <t>Pommes de terre</t>
  </si>
  <si>
    <t>de consommation</t>
  </si>
  <si>
    <t>de transformation</t>
  </si>
  <si>
    <t>Subtotal des analyses par article</t>
  </si>
  <si>
    <t>Analyses pour les petites quantités:</t>
  </si>
  <si>
    <t>autre qualité</t>
  </si>
  <si>
    <t>Nombre total des analyses exécutées</t>
  </si>
  <si>
    <t>Cimone, Romanesco</t>
  </si>
  <si>
    <t>Nostrani u.a.</t>
  </si>
  <si>
    <t>Patisson, Rondini</t>
  </si>
  <si>
    <t>Schalotte</t>
  </si>
  <si>
    <t>Schnittmangold</t>
  </si>
  <si>
    <t>Petersilie, Schnittlauch, Kresse, Portulak</t>
  </si>
  <si>
    <t>übrige Qualität</t>
  </si>
  <si>
    <t>Bio: 
Eingabe der ver-markteten Menge in t</t>
  </si>
  <si>
    <t>Pflaumen, Mirabellen, Reinesclaudes</t>
  </si>
  <si>
    <t>Gemüse aus Südostasien, ohne Knoblauch</t>
  </si>
  <si>
    <t>Champignons</t>
  </si>
  <si>
    <t>Pilze</t>
  </si>
  <si>
    <t>légumes de l'Asie du Sud-Est, sans l'ail</t>
  </si>
  <si>
    <t>Cerises</t>
  </si>
  <si>
    <t>übrige Qualität: 
Eingabe der ver-markteten Menge in t</t>
  </si>
  <si>
    <t>Süsskartoffeln</t>
  </si>
  <si>
    <r>
      <t xml:space="preserve">SwissGAP gibt ein Minimum an auszuführenden Analysen pro Jahr vor. Anhand dieser Tabelle wird berechnet, zu welchen Artikeln Proben im Labor analysiert werden müssen. Details zur Berechnungsmethode finden Sie unter </t>
    </r>
    <r>
      <rPr>
        <i/>
        <sz val="9"/>
        <rFont val="Arial"/>
        <family val="2"/>
      </rPr>
      <t>Erläuterungen zum Analysenkonzept.</t>
    </r>
  </si>
  <si>
    <r>
      <t xml:space="preserve">Pak-choi, </t>
    </r>
    <r>
      <rPr>
        <sz val="9"/>
        <color rgb="FFFF0000"/>
        <rFont val="Arial"/>
        <family val="2"/>
      </rPr>
      <t>chou-rave, chou frisé, chou-rave sol</t>
    </r>
  </si>
  <si>
    <r>
      <t xml:space="preserve">
</t>
    </r>
    <r>
      <rPr>
        <sz val="9"/>
        <rFont val="Arial"/>
        <family val="2"/>
      </rPr>
      <t xml:space="preserve">                                                                                                                                                                                                       SwissGAP prévoit un minimum d'analyses par année. Au moyen de ce tableau, sont définis quels aticles doivent être analysés en laboratoir. Vous trouveE des détails sur la méthode de calcul dans les </t>
    </r>
    <r>
      <rPr>
        <i/>
        <sz val="9"/>
        <rFont val="Arial"/>
        <family val="2"/>
      </rPr>
      <t>Explications relatives au concept d'analyse.</t>
    </r>
  </si>
  <si>
    <t>Chinakohl, Boden.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</si>
</sst>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sz val="10"/>
      <color indexed="9"/>
      <name val="Arial"/>
      <family val="2"/>
    </font>
    <font>
      <sz val="8"/>
      <name val="Arial"/>
      <family val="2"/>
    </font>
    <font>
      <b/>
      <sz val="10"/>
      <name val="Tahoma"/>
      <family val="2"/>
    </font>
    <font>
      <sz val="10"/>
      <name val="Tahoma"/>
      <family val="2"/>
    </font>
    <font>
      <b/>
      <sz val="10"/>
      <color indexed="10"/>
      <name val="Tahoma"/>
      <family val="2"/>
    </font>
    <font>
      <sz val="10"/>
      <color indexed="9"/>
      <name val="Tahoma"/>
      <family val="2"/>
    </font>
    <font>
      <sz val="9"/>
      <name val="Arial"/>
      <family val="2"/>
    </font>
    <font>
      <sz val="9"/>
      <color indexed="9"/>
      <name val="Arial"/>
      <family val="2"/>
    </font>
    <font>
      <b/>
      <sz val="9"/>
      <name val="Arial"/>
      <family val="2"/>
    </font>
    <font>
      <i/>
      <sz val="9"/>
      <name val="Arial"/>
      <family val="2"/>
    </font>
    <font>
      <sz val="9"/>
      <color rgb="FFFF0000"/>
      <name val="Arial"/>
      <family val="2"/>
    </font>
  </fonts>
  <fills count="6">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2"/>
        <bgColor indexed="64"/>
      </patternFill>
    </fill>
    <fill>
      <patternFill patternType="solid">
        <fgColor indexed="45"/>
        <bgColor indexed="64"/>
      </patternFill>
    </fill>
  </fills>
  <borders count="65">
    <border>
      <left/>
      <right/>
      <top/>
      <bottom/>
      <diagonal/>
    </border>
    <border>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medium">
        <color indexed="64"/>
      </right>
      <top/>
      <bottom/>
      <diagonal/>
    </border>
    <border>
      <left/>
      <right/>
      <top/>
      <bottom style="thin">
        <color indexed="64"/>
      </bottom>
      <diagonal/>
    </border>
    <border>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diagonal/>
    </border>
    <border>
      <left style="thin">
        <color indexed="64"/>
      </left>
      <right style="hair">
        <color indexed="64"/>
      </right>
      <top style="hair">
        <color indexed="64"/>
      </top>
      <bottom/>
      <diagonal/>
    </border>
    <border>
      <left style="hair">
        <color indexed="64"/>
      </left>
      <right style="medium">
        <color indexed="64"/>
      </right>
      <top style="hair">
        <color indexed="64"/>
      </top>
      <bottom/>
      <diagonal/>
    </border>
  </borders>
  <cellStyleXfs count="1">
    <xf numFmtId="0" fontId="0" fillId="0" borderId="0"/>
  </cellStyleXfs>
  <cellXfs count="200">
    <xf numFmtId="0" fontId="0" fillId="0" borderId="0" xfId="0"/>
    <xf numFmtId="0" fontId="3" fillId="0" borderId="0" xfId="0" applyFont="1"/>
    <xf numFmtId="1" fontId="0" fillId="0" borderId="0" xfId="0" applyNumberFormat="1" applyAlignment="1">
      <alignment vertical="center"/>
    </xf>
    <xf numFmtId="0" fontId="3" fillId="0" borderId="0" xfId="0" applyFont="1" applyAlignment="1">
      <alignment vertical="top"/>
    </xf>
    <xf numFmtId="0" fontId="0" fillId="0" borderId="0" xfId="0" applyAlignment="1">
      <alignment vertical="top"/>
    </xf>
    <xf numFmtId="0" fontId="0" fillId="0" borderId="0" xfId="0" applyAlignment="1">
      <alignment vertical="center"/>
    </xf>
    <xf numFmtId="3" fontId="1" fillId="0" borderId="0" xfId="0" applyNumberFormat="1" applyFont="1" applyAlignment="1">
      <alignment vertical="center"/>
    </xf>
    <xf numFmtId="3" fontId="1" fillId="0" borderId="0" xfId="0" applyNumberFormat="1" applyFont="1"/>
    <xf numFmtId="0" fontId="2" fillId="0" borderId="0" xfId="0" applyFont="1" applyAlignment="1">
      <alignment textRotation="90"/>
    </xf>
    <xf numFmtId="0" fontId="2" fillId="2" borderId="0" xfId="0" applyFont="1" applyFill="1" applyAlignment="1">
      <alignment textRotation="90" wrapText="1"/>
    </xf>
    <xf numFmtId="0" fontId="2" fillId="2" borderId="0" xfId="0" applyFont="1" applyFill="1" applyAlignment="1">
      <alignment textRotation="90"/>
    </xf>
    <xf numFmtId="0" fontId="2" fillId="2" borderId="0" xfId="0" applyFont="1" applyFill="1"/>
    <xf numFmtId="0" fontId="6" fillId="0" borderId="0" xfId="0" applyFont="1" applyAlignment="1">
      <alignment vertical="center"/>
    </xf>
    <xf numFmtId="3" fontId="5" fillId="0" borderId="0" xfId="0" applyNumberFormat="1" applyFont="1" applyAlignment="1">
      <alignment vertical="center"/>
    </xf>
    <xf numFmtId="1" fontId="6" fillId="0" borderId="0" xfId="0" applyNumberFormat="1" applyFont="1" applyAlignment="1">
      <alignment vertical="center"/>
    </xf>
    <xf numFmtId="0" fontId="5" fillId="0" borderId="0" xfId="0" applyFont="1"/>
    <xf numFmtId="0" fontId="6" fillId="0" borderId="0" xfId="0" applyFont="1"/>
    <xf numFmtId="0" fontId="5" fillId="0" borderId="0" xfId="0" applyFont="1" applyAlignment="1">
      <alignment vertical="center"/>
    </xf>
    <xf numFmtId="3" fontId="6" fillId="0" borderId="0" xfId="0" applyNumberFormat="1" applyFont="1" applyAlignment="1">
      <alignment horizontal="center" vertical="center"/>
    </xf>
    <xf numFmtId="1" fontId="6" fillId="0" borderId="0" xfId="0" applyNumberFormat="1" applyFont="1" applyAlignment="1">
      <alignment horizontal="center" vertical="center"/>
    </xf>
    <xf numFmtId="9" fontId="6" fillId="0" borderId="0" xfId="0" applyNumberFormat="1" applyFont="1" applyAlignment="1">
      <alignment horizontal="center" vertical="center"/>
    </xf>
    <xf numFmtId="0" fontId="6" fillId="0" borderId="0" xfId="0" applyFont="1" applyAlignment="1">
      <alignment horizontal="center" vertical="center"/>
    </xf>
    <xf numFmtId="9" fontId="5" fillId="0" borderId="0" xfId="0" applyNumberFormat="1" applyFont="1" applyAlignment="1">
      <alignment horizontal="center" vertical="center"/>
    </xf>
    <xf numFmtId="0" fontId="7" fillId="0" borderId="0" xfId="0" applyFont="1"/>
    <xf numFmtId="0" fontId="8" fillId="0" borderId="0" xfId="0" applyFont="1"/>
    <xf numFmtId="0" fontId="8" fillId="0" borderId="0" xfId="0" applyFont="1" applyAlignment="1">
      <alignment vertical="top"/>
    </xf>
    <xf numFmtId="0" fontId="6" fillId="0" borderId="0" xfId="0" applyFont="1" applyAlignment="1">
      <alignment vertical="top"/>
    </xf>
    <xf numFmtId="0" fontId="9" fillId="0" borderId="0" xfId="0" applyFont="1"/>
    <xf numFmtId="0" fontId="10" fillId="0" borderId="0" xfId="0" applyFont="1"/>
    <xf numFmtId="1" fontId="9" fillId="0" borderId="0" xfId="0" applyNumberFormat="1" applyFont="1" applyAlignment="1">
      <alignment vertical="center"/>
    </xf>
    <xf numFmtId="0" fontId="10" fillId="0" borderId="0" xfId="0" applyFont="1" applyAlignment="1">
      <alignment vertical="top"/>
    </xf>
    <xf numFmtId="0" fontId="9" fillId="0" borderId="0" xfId="0" applyFont="1" applyAlignment="1">
      <alignment vertical="top"/>
    </xf>
    <xf numFmtId="0" fontId="9" fillId="0" borderId="0" xfId="0" applyFont="1" applyAlignment="1">
      <alignment vertical="center"/>
    </xf>
    <xf numFmtId="0" fontId="9" fillId="4" borderId="32" xfId="0" applyFont="1" applyFill="1" applyBorder="1" applyAlignment="1">
      <alignment vertical="top"/>
    </xf>
    <xf numFmtId="9" fontId="9" fillId="0" borderId="0" xfId="0" applyNumberFormat="1" applyFont="1" applyAlignment="1">
      <alignment horizontal="center" vertical="center"/>
    </xf>
    <xf numFmtId="1" fontId="9" fillId="0" borderId="6" xfId="0" applyNumberFormat="1" applyFont="1" applyBorder="1" applyAlignment="1">
      <alignment vertical="center"/>
    </xf>
    <xf numFmtId="1" fontId="9" fillId="0" borderId="0" xfId="0" applyNumberFormat="1" applyFont="1" applyAlignment="1">
      <alignment horizontal="center" vertical="center"/>
    </xf>
    <xf numFmtId="3" fontId="11" fillId="0" borderId="0" xfId="0" applyNumberFormat="1" applyFont="1" applyAlignment="1">
      <alignment vertical="center"/>
    </xf>
    <xf numFmtId="9" fontId="11" fillId="0" borderId="0" xfId="0" applyNumberFormat="1" applyFont="1" applyAlignment="1">
      <alignment horizontal="center" vertical="center"/>
    </xf>
    <xf numFmtId="3" fontId="11" fillId="0" borderId="0" xfId="0" applyNumberFormat="1" applyFont="1"/>
    <xf numFmtId="0" fontId="9" fillId="0" borderId="6" xfId="0" applyFont="1" applyBorder="1"/>
    <xf numFmtId="0" fontId="9" fillId="0" borderId="0" xfId="0" applyFont="1" applyAlignment="1">
      <alignment horizontal="left"/>
    </xf>
    <xf numFmtId="0" fontId="12" fillId="0" borderId="0" xfId="0" applyFont="1" applyAlignment="1">
      <alignment horizontal="center"/>
    </xf>
    <xf numFmtId="0" fontId="12" fillId="0" borderId="33" xfId="0" applyFont="1" applyBorder="1" applyAlignment="1">
      <alignment horizontal="center"/>
    </xf>
    <xf numFmtId="0" fontId="9" fillId="0" borderId="7" xfId="0" applyFont="1" applyBorder="1" applyAlignment="1">
      <alignment horizontal="center"/>
    </xf>
    <xf numFmtId="0" fontId="12" fillId="0" borderId="8" xfId="0" applyFont="1" applyBorder="1" applyAlignment="1">
      <alignment horizontal="center"/>
    </xf>
    <xf numFmtId="0" fontId="12" fillId="0" borderId="40" xfId="0" applyFont="1" applyBorder="1" applyAlignment="1">
      <alignment horizontal="center"/>
    </xf>
    <xf numFmtId="0" fontId="12" fillId="0" borderId="41" xfId="0" applyFont="1" applyBorder="1" applyAlignment="1">
      <alignment horizontal="center"/>
    </xf>
    <xf numFmtId="0" fontId="12" fillId="0" borderId="42" xfId="0" applyFont="1" applyBorder="1" applyAlignment="1">
      <alignment horizontal="center"/>
    </xf>
    <xf numFmtId="0" fontId="9" fillId="0" borderId="9" xfId="0" applyFont="1" applyBorder="1"/>
    <xf numFmtId="0" fontId="11" fillId="5" borderId="30" xfId="0" applyFont="1" applyFill="1" applyBorder="1" applyAlignment="1">
      <alignment horizontal="left"/>
    </xf>
    <xf numFmtId="0" fontId="12" fillId="5" borderId="30" xfId="0" applyFont="1" applyFill="1" applyBorder="1" applyAlignment="1">
      <alignment horizontal="center"/>
    </xf>
    <xf numFmtId="0" fontId="12" fillId="0" borderId="30" xfId="0" applyFont="1" applyBorder="1" applyAlignment="1">
      <alignment horizontal="center"/>
    </xf>
    <xf numFmtId="0" fontId="12" fillId="0" borderId="17" xfId="0" applyFont="1" applyBorder="1" applyAlignment="1">
      <alignment horizontal="center"/>
    </xf>
    <xf numFmtId="0" fontId="12" fillId="0" borderId="11" xfId="0" applyFont="1" applyBorder="1" applyAlignment="1">
      <alignment horizontal="center"/>
    </xf>
    <xf numFmtId="0" fontId="12" fillId="0" borderId="10"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9" fillId="0" borderId="11" xfId="0" applyFont="1" applyBorder="1" applyAlignment="1">
      <alignment horizontal="center"/>
    </xf>
    <xf numFmtId="0" fontId="12" fillId="0" borderId="20" xfId="0" applyFont="1" applyBorder="1" applyAlignment="1">
      <alignment horizontal="center"/>
    </xf>
    <xf numFmtId="0" fontId="9" fillId="5" borderId="44" xfId="0" applyFont="1" applyFill="1" applyBorder="1"/>
    <xf numFmtId="0" fontId="9" fillId="0" borderId="44" xfId="0" applyFont="1" applyBorder="1" applyAlignment="1">
      <alignment vertical="center"/>
    </xf>
    <xf numFmtId="0" fontId="9" fillId="0" borderId="12" xfId="0" applyFont="1" applyBorder="1" applyAlignment="1">
      <alignment vertical="center"/>
    </xf>
    <xf numFmtId="3" fontId="9" fillId="0" borderId="13" xfId="0" applyNumberFormat="1" applyFont="1" applyBorder="1" applyAlignment="1" applyProtection="1">
      <alignment horizontal="center" vertical="center"/>
      <protection locked="0"/>
    </xf>
    <xf numFmtId="2" fontId="9" fillId="0" borderId="13" xfId="0" applyNumberFormat="1" applyFont="1" applyBorder="1" applyAlignment="1">
      <alignment vertical="center"/>
    </xf>
    <xf numFmtId="2" fontId="9" fillId="0" borderId="14" xfId="0" applyNumberFormat="1" applyFont="1" applyBorder="1" applyAlignment="1">
      <alignment vertical="center"/>
    </xf>
    <xf numFmtId="3" fontId="9" fillId="0" borderId="13" xfId="0" applyNumberFormat="1" applyFont="1" applyBorder="1" applyAlignment="1">
      <alignment vertical="center"/>
    </xf>
    <xf numFmtId="3" fontId="9" fillId="0" borderId="15" xfId="0" applyNumberFormat="1" applyFont="1" applyBorder="1" applyAlignment="1">
      <alignment vertical="center"/>
    </xf>
    <xf numFmtId="2" fontId="9" fillId="0" borderId="16" xfId="0" applyNumberFormat="1" applyFont="1" applyBorder="1" applyAlignment="1">
      <alignment vertical="center"/>
    </xf>
    <xf numFmtId="0" fontId="9" fillId="5" borderId="45" xfId="0" applyFont="1" applyFill="1" applyBorder="1"/>
    <xf numFmtId="0" fontId="9" fillId="5" borderId="30" xfId="0" applyFont="1" applyFill="1" applyBorder="1"/>
    <xf numFmtId="0" fontId="9" fillId="0" borderId="30" xfId="0" applyFont="1" applyBorder="1" applyAlignment="1">
      <alignment vertical="center"/>
    </xf>
    <xf numFmtId="0" fontId="9" fillId="0" borderId="17" xfId="0" applyFont="1" applyBorder="1" applyAlignment="1">
      <alignment vertical="center"/>
    </xf>
    <xf numFmtId="3" fontId="9" fillId="0" borderId="11" xfId="0" applyNumberFormat="1" applyFont="1" applyBorder="1" applyAlignment="1" applyProtection="1">
      <alignment horizontal="center" vertical="center"/>
      <protection locked="0"/>
    </xf>
    <xf numFmtId="2" fontId="9" fillId="0" borderId="10" xfId="0" applyNumberFormat="1" applyFont="1" applyBorder="1" applyAlignment="1">
      <alignment vertical="center"/>
    </xf>
    <xf numFmtId="2" fontId="9" fillId="0" borderId="18" xfId="0" applyNumberFormat="1" applyFont="1" applyBorder="1" applyAlignment="1">
      <alignment vertical="center"/>
    </xf>
    <xf numFmtId="3" fontId="9" fillId="0" borderId="19" xfId="0" applyNumberFormat="1" applyFont="1" applyBorder="1" applyAlignment="1">
      <alignment vertical="center"/>
    </xf>
    <xf numFmtId="2" fontId="9" fillId="0" borderId="11" xfId="0" applyNumberFormat="1" applyFont="1" applyBorder="1" applyAlignment="1">
      <alignment vertical="center"/>
    </xf>
    <xf numFmtId="2" fontId="9" fillId="0" borderId="20" xfId="0" applyNumberFormat="1" applyFont="1" applyBorder="1" applyAlignment="1">
      <alignment vertical="center"/>
    </xf>
    <xf numFmtId="0" fontId="9" fillId="5" borderId="31" xfId="0" applyFont="1" applyFill="1" applyBorder="1"/>
    <xf numFmtId="0" fontId="9" fillId="0" borderId="31" xfId="0" applyFont="1" applyBorder="1" applyAlignment="1">
      <alignment vertical="center"/>
    </xf>
    <xf numFmtId="0" fontId="9" fillId="0" borderId="21" xfId="0" applyFont="1" applyBorder="1" applyAlignment="1">
      <alignment vertical="center"/>
    </xf>
    <xf numFmtId="2" fontId="9" fillId="0" borderId="7" xfId="0" applyNumberFormat="1" applyFont="1" applyBorder="1" applyAlignment="1">
      <alignment vertical="center"/>
    </xf>
    <xf numFmtId="2" fontId="9" fillId="0" borderId="22" xfId="0" applyNumberFormat="1" applyFont="1" applyBorder="1" applyAlignment="1">
      <alignment vertical="center"/>
    </xf>
    <xf numFmtId="3" fontId="9" fillId="0" borderId="23" xfId="0" applyNumberFormat="1" applyFont="1" applyBorder="1" applyAlignment="1">
      <alignment vertical="center"/>
    </xf>
    <xf numFmtId="2" fontId="9" fillId="0" borderId="24" xfId="0" applyNumberFormat="1" applyFont="1" applyBorder="1" applyAlignment="1">
      <alignment vertical="center"/>
    </xf>
    <xf numFmtId="0" fontId="9" fillId="5" borderId="32" xfId="0" applyFont="1" applyFill="1" applyBorder="1"/>
    <xf numFmtId="0" fontId="9" fillId="0" borderId="32" xfId="0" applyFont="1" applyBorder="1" applyAlignment="1">
      <alignment vertical="center"/>
    </xf>
    <xf numFmtId="0" fontId="9" fillId="0" borderId="25" xfId="0" applyFont="1" applyBorder="1" applyAlignment="1">
      <alignment vertical="center"/>
    </xf>
    <xf numFmtId="3" fontId="9" fillId="0" borderId="26" xfId="0" applyNumberFormat="1" applyFont="1" applyBorder="1" applyAlignment="1" applyProtection="1">
      <alignment horizontal="center" vertical="center"/>
      <protection locked="0"/>
    </xf>
    <xf numFmtId="2" fontId="9" fillId="0" borderId="26" xfId="0" applyNumberFormat="1" applyFont="1" applyBorder="1" applyAlignment="1">
      <alignment vertical="center"/>
    </xf>
    <xf numFmtId="2" fontId="9" fillId="0" borderId="27" xfId="0" applyNumberFormat="1" applyFont="1" applyBorder="1" applyAlignment="1">
      <alignment vertical="center"/>
    </xf>
    <xf numFmtId="3" fontId="9" fillId="0" borderId="28" xfId="0" applyNumberFormat="1" applyFont="1" applyBorder="1" applyAlignment="1">
      <alignment vertical="center"/>
    </xf>
    <xf numFmtId="2" fontId="9" fillId="0" borderId="29" xfId="0" applyNumberFormat="1" applyFont="1" applyBorder="1" applyAlignment="1">
      <alignment vertical="center"/>
    </xf>
    <xf numFmtId="0" fontId="9" fillId="5" borderId="30" xfId="0" applyFont="1" applyFill="1" applyBorder="1" applyAlignment="1">
      <alignment vertical="top"/>
    </xf>
    <xf numFmtId="0" fontId="9" fillId="5" borderId="30" xfId="0" applyFont="1" applyFill="1" applyBorder="1" applyAlignment="1">
      <alignment vertical="top" wrapText="1"/>
    </xf>
    <xf numFmtId="0" fontId="9" fillId="5" borderId="31" xfId="0" applyFont="1" applyFill="1" applyBorder="1" applyAlignment="1">
      <alignment vertical="top"/>
    </xf>
    <xf numFmtId="0" fontId="9" fillId="5" borderId="32" xfId="0" applyFont="1" applyFill="1" applyBorder="1" applyAlignment="1">
      <alignment vertical="top"/>
    </xf>
    <xf numFmtId="0" fontId="9" fillId="0" borderId="6" xfId="0" applyFont="1" applyBorder="1" applyAlignment="1">
      <alignment vertical="top"/>
    </xf>
    <xf numFmtId="0" fontId="11" fillId="4" borderId="31" xfId="0" applyFont="1" applyFill="1" applyBorder="1" applyAlignment="1">
      <alignment horizontal="left"/>
    </xf>
    <xf numFmtId="0" fontId="9" fillId="4" borderId="31" xfId="0" applyFont="1" applyFill="1" applyBorder="1"/>
    <xf numFmtId="3" fontId="9" fillId="0" borderId="13" xfId="0" applyNumberFormat="1" applyFont="1" applyBorder="1" applyAlignment="1" applyProtection="1">
      <alignment vertical="center"/>
      <protection locked="0"/>
    </xf>
    <xf numFmtId="0" fontId="9" fillId="0" borderId="23" xfId="0" applyFont="1" applyBorder="1" applyAlignment="1">
      <alignment vertical="center"/>
    </xf>
    <xf numFmtId="0" fontId="9" fillId="4" borderId="32" xfId="0" applyFont="1" applyFill="1" applyBorder="1" applyAlignment="1">
      <alignment vertical="top" wrapText="1"/>
    </xf>
    <xf numFmtId="0" fontId="9" fillId="0" borderId="26" xfId="0" applyFont="1" applyBorder="1" applyAlignment="1" applyProtection="1">
      <alignment horizontal="center" vertical="center"/>
      <protection locked="0"/>
    </xf>
    <xf numFmtId="0" fontId="9" fillId="4" borderId="30" xfId="0" applyFont="1" applyFill="1" applyBorder="1"/>
    <xf numFmtId="0" fontId="9" fillId="4" borderId="31" xfId="0" applyFont="1" applyFill="1" applyBorder="1" applyAlignment="1">
      <alignment vertical="top"/>
    </xf>
    <xf numFmtId="0" fontId="9" fillId="4" borderId="31" xfId="0" applyFont="1" applyFill="1" applyBorder="1" applyAlignment="1">
      <alignment vertical="top" wrapText="1"/>
    </xf>
    <xf numFmtId="0" fontId="9" fillId="4" borderId="32" xfId="0" applyFont="1" applyFill="1" applyBorder="1"/>
    <xf numFmtId="0" fontId="9" fillId="4" borderId="62" xfId="0" applyFont="1" applyFill="1" applyBorder="1"/>
    <xf numFmtId="0" fontId="9" fillId="0" borderId="62" xfId="0" applyFont="1" applyBorder="1" applyAlignment="1">
      <alignment vertical="center"/>
    </xf>
    <xf numFmtId="3" fontId="9" fillId="0" borderId="63" xfId="0" applyNumberFormat="1" applyFont="1" applyBorder="1" applyAlignment="1">
      <alignment vertical="center"/>
    </xf>
    <xf numFmtId="2" fontId="9" fillId="0" borderId="64" xfId="0" applyNumberFormat="1" applyFont="1" applyBorder="1" applyAlignment="1">
      <alignment vertical="center"/>
    </xf>
    <xf numFmtId="0" fontId="9" fillId="4" borderId="30" xfId="0" applyFont="1" applyFill="1" applyBorder="1" applyAlignment="1">
      <alignment vertical="top"/>
    </xf>
    <xf numFmtId="3" fontId="9" fillId="0" borderId="8" xfId="0" applyNumberFormat="1" applyFont="1" applyBorder="1" applyAlignment="1" applyProtection="1">
      <alignment horizontal="center" vertical="center"/>
      <protection locked="0"/>
    </xf>
    <xf numFmtId="2" fontId="9" fillId="0" borderId="8" xfId="0" applyNumberFormat="1" applyFont="1" applyBorder="1" applyAlignment="1">
      <alignment vertical="center"/>
    </xf>
    <xf numFmtId="0" fontId="9" fillId="0" borderId="55" xfId="0" applyFont="1" applyBorder="1" applyAlignment="1">
      <alignment vertical="top"/>
    </xf>
    <xf numFmtId="3" fontId="9" fillId="0" borderId="7" xfId="0" applyNumberFormat="1" applyFont="1" applyBorder="1" applyAlignment="1" applyProtection="1">
      <alignment horizontal="center" vertical="center"/>
      <protection locked="0"/>
    </xf>
    <xf numFmtId="0" fontId="9" fillId="4" borderId="56" xfId="0" applyFont="1" applyFill="1" applyBorder="1" applyAlignment="1">
      <alignment vertical="top"/>
    </xf>
    <xf numFmtId="0" fontId="9" fillId="4" borderId="0" xfId="0" applyFont="1" applyFill="1" applyAlignment="1">
      <alignment vertical="top"/>
    </xf>
    <xf numFmtId="0" fontId="9" fillId="0" borderId="33" xfId="0" applyFont="1" applyBorder="1" applyAlignment="1">
      <alignment vertical="center"/>
    </xf>
    <xf numFmtId="2" fontId="9" fillId="0" borderId="40" xfId="0" applyNumberFormat="1" applyFont="1" applyBorder="1" applyAlignment="1">
      <alignment vertical="center"/>
    </xf>
    <xf numFmtId="3" fontId="9" fillId="0" borderId="41" xfId="0" applyNumberFormat="1" applyFont="1" applyBorder="1" applyAlignment="1">
      <alignment vertical="center"/>
    </xf>
    <xf numFmtId="2" fontId="9" fillId="0" borderId="42" xfId="0" applyNumberFormat="1" applyFont="1" applyBorder="1" applyAlignment="1">
      <alignment vertical="center"/>
    </xf>
    <xf numFmtId="0" fontId="9" fillId="0" borderId="50" xfId="0" applyFont="1" applyBorder="1" applyAlignment="1">
      <alignment vertical="top"/>
    </xf>
    <xf numFmtId="0" fontId="9" fillId="4" borderId="51" xfId="0" applyFont="1" applyFill="1" applyBorder="1" applyAlignment="1">
      <alignment vertical="top"/>
    </xf>
    <xf numFmtId="0" fontId="9" fillId="4" borderId="51" xfId="0" applyFont="1" applyFill="1" applyBorder="1" applyAlignment="1">
      <alignment vertical="top" wrapText="1"/>
    </xf>
    <xf numFmtId="0" fontId="9" fillId="0" borderId="51" xfId="0" applyFont="1" applyBorder="1" applyAlignment="1">
      <alignment vertical="center"/>
    </xf>
    <xf numFmtId="0" fontId="9" fillId="0" borderId="57" xfId="0" applyFont="1" applyBorder="1" applyAlignment="1">
      <alignment vertical="center"/>
    </xf>
    <xf numFmtId="3" fontId="9" fillId="0" borderId="52" xfId="0" applyNumberFormat="1" applyFont="1" applyBorder="1" applyAlignment="1" applyProtection="1">
      <alignment horizontal="center" vertical="center"/>
      <protection locked="0"/>
    </xf>
    <xf numFmtId="2" fontId="9" fillId="0" borderId="52" xfId="0" applyNumberFormat="1" applyFont="1" applyBorder="1" applyAlignment="1">
      <alignment vertical="center"/>
    </xf>
    <xf numFmtId="2" fontId="9" fillId="0" borderId="53" xfId="0" applyNumberFormat="1" applyFont="1" applyBorder="1" applyAlignment="1">
      <alignment vertical="center"/>
    </xf>
    <xf numFmtId="3" fontId="9" fillId="0" borderId="58" xfId="0" applyNumberFormat="1" applyFont="1" applyBorder="1" applyAlignment="1">
      <alignment vertical="center"/>
    </xf>
    <xf numFmtId="2" fontId="9" fillId="0" borderId="54" xfId="0" applyNumberFormat="1" applyFont="1" applyBorder="1" applyAlignment="1">
      <alignment vertical="center"/>
    </xf>
    <xf numFmtId="0" fontId="9" fillId="0" borderId="9" xfId="0" applyFont="1" applyBorder="1" applyAlignment="1">
      <alignment vertical="top"/>
    </xf>
    <xf numFmtId="0" fontId="9" fillId="4" borderId="43" xfId="0" applyFont="1" applyFill="1" applyBorder="1" applyAlignment="1">
      <alignment vertical="top"/>
    </xf>
    <xf numFmtId="0" fontId="9" fillId="0" borderId="43" xfId="0" applyFont="1" applyBorder="1" applyAlignment="1">
      <alignment vertical="center"/>
    </xf>
    <xf numFmtId="0" fontId="9" fillId="0" borderId="46" xfId="0" applyFont="1" applyBorder="1" applyAlignment="1">
      <alignment vertical="center"/>
    </xf>
    <xf numFmtId="2" fontId="9" fillId="0" borderId="47" xfId="0" applyNumberFormat="1" applyFont="1" applyBorder="1" applyAlignment="1">
      <alignment vertical="center"/>
    </xf>
    <xf numFmtId="3" fontId="9" fillId="0" borderId="48" xfId="0" applyNumberFormat="1" applyFont="1" applyBorder="1" applyAlignment="1">
      <alignment vertical="center"/>
    </xf>
    <xf numFmtId="2" fontId="9" fillId="0" borderId="49" xfId="0" applyNumberFormat="1" applyFont="1" applyBorder="1" applyAlignment="1">
      <alignment vertical="center"/>
    </xf>
    <xf numFmtId="0" fontId="11" fillId="3" borderId="31" xfId="0" applyFont="1" applyFill="1" applyBorder="1" applyAlignment="1">
      <alignment horizontal="left"/>
    </xf>
    <xf numFmtId="0" fontId="9" fillId="3" borderId="31" xfId="0" applyFont="1" applyFill="1" applyBorder="1" applyAlignment="1">
      <alignment vertical="top"/>
    </xf>
    <xf numFmtId="0" fontId="9" fillId="3" borderId="32" xfId="0" applyFont="1" applyFill="1" applyBorder="1" applyAlignment="1">
      <alignment vertical="top"/>
    </xf>
    <xf numFmtId="0" fontId="9" fillId="3" borderId="30" xfId="0" applyFont="1" applyFill="1" applyBorder="1" applyAlignment="1">
      <alignment vertical="top"/>
    </xf>
    <xf numFmtId="3" fontId="9" fillId="0" borderId="10" xfId="0" applyNumberFormat="1" applyFont="1" applyBorder="1" applyAlignment="1" applyProtection="1">
      <alignment vertical="center"/>
      <protection locked="0"/>
    </xf>
    <xf numFmtId="0" fontId="11" fillId="0" borderId="31" xfId="0" applyFont="1" applyBorder="1" applyAlignment="1">
      <alignment horizontal="left"/>
    </xf>
    <xf numFmtId="3" fontId="9" fillId="0" borderId="0" xfId="0" applyNumberFormat="1" applyFont="1" applyAlignment="1">
      <alignment vertical="center"/>
    </xf>
    <xf numFmtId="3" fontId="9" fillId="0" borderId="33" xfId="0" applyNumberFormat="1" applyFont="1" applyBorder="1" applyAlignment="1">
      <alignment vertical="center"/>
    </xf>
    <xf numFmtId="0" fontId="9" fillId="0" borderId="34" xfId="0" applyFont="1" applyBorder="1" applyAlignment="1">
      <alignment vertical="center"/>
    </xf>
    <xf numFmtId="0" fontId="9" fillId="0" borderId="35" xfId="0" applyFont="1" applyBorder="1" applyAlignment="1">
      <alignment vertical="center"/>
    </xf>
    <xf numFmtId="0" fontId="11" fillId="0" borderId="33" xfId="0" applyFont="1" applyBorder="1" applyAlignment="1">
      <alignment vertical="center"/>
    </xf>
    <xf numFmtId="3" fontId="11" fillId="0" borderId="33" xfId="0" applyNumberFormat="1" applyFont="1" applyBorder="1" applyAlignment="1">
      <alignment vertical="center"/>
    </xf>
    <xf numFmtId="1" fontId="9" fillId="0" borderId="36" xfId="0" applyNumberFormat="1" applyFont="1" applyBorder="1" applyAlignment="1">
      <alignment vertical="center"/>
    </xf>
    <xf numFmtId="0" fontId="9" fillId="0" borderId="37" xfId="0" applyFont="1" applyBorder="1"/>
    <xf numFmtId="0" fontId="11" fillId="0" borderId="38" xfId="0" applyFont="1" applyBorder="1" applyAlignment="1">
      <alignment horizontal="left"/>
    </xf>
    <xf numFmtId="0" fontId="9" fillId="0" borderId="38" xfId="0" applyFont="1" applyBorder="1"/>
    <xf numFmtId="0" fontId="9" fillId="0" borderId="38" xfId="0" applyFont="1" applyBorder="1" applyAlignment="1">
      <alignment vertical="center"/>
    </xf>
    <xf numFmtId="0" fontId="11" fillId="0" borderId="39" xfId="0" applyFont="1" applyBorder="1" applyAlignment="1">
      <alignment vertical="center"/>
    </xf>
    <xf numFmtId="3" fontId="9" fillId="0" borderId="38" xfId="0" applyNumberFormat="1" applyFont="1" applyBorder="1" applyAlignment="1">
      <alignment horizontal="center" vertical="center"/>
    </xf>
    <xf numFmtId="3" fontId="11" fillId="0" borderId="39" xfId="0" applyNumberFormat="1" applyFont="1" applyBorder="1" applyAlignment="1">
      <alignment vertical="center"/>
    </xf>
    <xf numFmtId="0" fontId="11" fillId="0" borderId="0" xfId="0" applyFont="1"/>
    <xf numFmtId="0" fontId="11" fillId="0" borderId="0" xfId="0" applyFont="1" applyAlignment="1">
      <alignment vertical="center"/>
    </xf>
    <xf numFmtId="3" fontId="9" fillId="0" borderId="0" xfId="0" applyNumberFormat="1" applyFont="1" applyAlignment="1">
      <alignment horizontal="center" vertical="center"/>
    </xf>
    <xf numFmtId="0" fontId="9" fillId="0" borderId="0" xfId="0" applyFont="1" applyAlignment="1">
      <alignment horizontal="center" vertical="center"/>
    </xf>
    <xf numFmtId="0" fontId="11" fillId="0" borderId="43" xfId="0" applyFont="1" applyBorder="1"/>
    <xf numFmtId="0" fontId="9" fillId="0" borderId="43" xfId="0" applyFont="1" applyBorder="1"/>
    <xf numFmtId="0" fontId="11" fillId="0" borderId="43" xfId="0" applyFont="1" applyBorder="1" applyAlignment="1">
      <alignment vertical="center"/>
    </xf>
    <xf numFmtId="3" fontId="9" fillId="0" borderId="43" xfId="0" applyNumberFormat="1" applyFont="1" applyBorder="1" applyAlignment="1">
      <alignment horizontal="center" vertical="center"/>
    </xf>
    <xf numFmtId="3" fontId="11" fillId="0" borderId="43" xfId="0" applyNumberFormat="1" applyFont="1" applyBorder="1" applyAlignment="1">
      <alignment vertical="center"/>
    </xf>
    <xf numFmtId="9" fontId="9" fillId="0" borderId="43" xfId="0" applyNumberFormat="1" applyFont="1" applyBorder="1" applyAlignment="1">
      <alignment horizontal="center" vertical="center"/>
    </xf>
    <xf numFmtId="0" fontId="9" fillId="0" borderId="51" xfId="0" applyFont="1" applyBorder="1" applyAlignment="1">
      <alignment horizontal="center" textRotation="90"/>
    </xf>
    <xf numFmtId="0" fontId="9" fillId="0" borderId="57" xfId="0" applyFont="1" applyBorder="1" applyAlignment="1">
      <alignment horizontal="center" textRotation="90" wrapText="1"/>
    </xf>
    <xf numFmtId="0" fontId="11" fillId="0" borderId="52" xfId="0" applyFont="1" applyBorder="1" applyAlignment="1">
      <alignment horizontal="center" textRotation="90" wrapText="1"/>
    </xf>
    <xf numFmtId="0" fontId="9" fillId="0" borderId="52" xfId="0" applyFont="1" applyBorder="1" applyAlignment="1">
      <alignment horizontal="center" textRotation="90" wrapText="1"/>
    </xf>
    <xf numFmtId="0" fontId="9" fillId="0" borderId="53" xfId="0" applyFont="1" applyBorder="1" applyAlignment="1">
      <alignment horizontal="center" textRotation="90" wrapText="1"/>
    </xf>
    <xf numFmtId="0" fontId="9" fillId="0" borderId="58" xfId="0" applyFont="1" applyBorder="1" applyAlignment="1">
      <alignment horizontal="center" textRotation="90" wrapText="1"/>
    </xf>
    <xf numFmtId="0" fontId="9" fillId="0" borderId="54" xfId="0" applyFont="1" applyBorder="1" applyAlignment="1">
      <alignment horizontal="center" textRotation="90" wrapText="1"/>
    </xf>
    <xf numFmtId="0" fontId="9" fillId="0" borderId="34" xfId="0" applyFont="1" applyBorder="1"/>
    <xf numFmtId="0" fontId="9" fillId="4" borderId="44" xfId="0" applyFont="1" applyFill="1" applyBorder="1" applyAlignment="1">
      <alignment vertical="top"/>
    </xf>
    <xf numFmtId="0" fontId="9" fillId="0" borderId="43" xfId="0" applyFont="1" applyBorder="1" applyAlignment="1">
      <alignment vertical="top"/>
    </xf>
    <xf numFmtId="3" fontId="9" fillId="0" borderId="13" xfId="0" applyNumberFormat="1" applyFont="1" applyBorder="1" applyAlignment="1">
      <alignment horizontal="center" vertical="center"/>
    </xf>
    <xf numFmtId="0" fontId="9" fillId="3" borderId="32" xfId="0" applyFont="1" applyFill="1" applyBorder="1" applyAlignment="1">
      <alignment vertical="top" wrapText="1"/>
    </xf>
    <xf numFmtId="0" fontId="9" fillId="3" borderId="30" xfId="0" applyFont="1" applyFill="1" applyBorder="1" applyAlignment="1">
      <alignment vertical="top" wrapText="1"/>
    </xf>
    <xf numFmtId="0" fontId="9" fillId="0" borderId="1" xfId="0" applyFont="1" applyBorder="1" applyAlignment="1">
      <alignment horizontal="center" textRotation="90" wrapText="1"/>
    </xf>
    <xf numFmtId="0" fontId="11" fillId="0" borderId="2" xfId="0" applyFont="1" applyBorder="1" applyAlignment="1">
      <alignment horizontal="center" textRotation="90" wrapText="1"/>
    </xf>
    <xf numFmtId="0" fontId="9" fillId="0" borderId="2" xfId="0" applyFont="1" applyBorder="1" applyAlignment="1">
      <alignment horizontal="center" textRotation="90" wrapText="1"/>
    </xf>
    <xf numFmtId="0" fontId="9" fillId="0" borderId="3" xfId="0" applyFont="1" applyBorder="1" applyAlignment="1">
      <alignment horizontal="center" textRotation="90" wrapText="1"/>
    </xf>
    <xf numFmtId="0" fontId="9" fillId="0" borderId="4" xfId="0" applyFont="1" applyBorder="1" applyAlignment="1">
      <alignment horizontal="center" textRotation="90" wrapText="1"/>
    </xf>
    <xf numFmtId="0" fontId="9" fillId="0" borderId="5" xfId="0" applyFont="1" applyBorder="1" applyAlignment="1">
      <alignment horizontal="center" textRotation="90" wrapText="1"/>
    </xf>
    <xf numFmtId="0" fontId="9" fillId="2" borderId="50" xfId="0" applyFont="1" applyFill="1" applyBorder="1" applyAlignment="1">
      <alignment wrapText="1"/>
    </xf>
    <xf numFmtId="0" fontId="9" fillId="0" borderId="51" xfId="0" applyFont="1" applyBorder="1"/>
    <xf numFmtId="1" fontId="11" fillId="0" borderId="60" xfId="0" applyNumberFormat="1" applyFont="1" applyBorder="1" applyAlignment="1">
      <alignment horizontal="right" vertical="center"/>
    </xf>
    <xf numFmtId="0" fontId="11" fillId="0" borderId="60" xfId="0" applyFont="1" applyBorder="1" applyAlignment="1">
      <alignment horizontal="right" vertical="center"/>
    </xf>
    <xf numFmtId="0" fontId="11" fillId="0" borderId="61" xfId="0" applyFont="1" applyBorder="1" applyAlignment="1">
      <alignment horizontal="right" vertical="center"/>
    </xf>
    <xf numFmtId="0" fontId="11" fillId="2" borderId="59" xfId="0" applyFont="1" applyFill="1" applyBorder="1" applyAlignment="1">
      <alignment wrapText="1"/>
    </xf>
    <xf numFmtId="0" fontId="9" fillId="0" borderId="1" xfId="0" applyFont="1" applyBorder="1"/>
    <xf numFmtId="0" fontId="9" fillId="0" borderId="34" xfId="0" applyFont="1" applyBorder="1" applyAlignment="1">
      <alignment vertical="top" wrapText="1"/>
    </xf>
    <xf numFmtId="0" fontId="9" fillId="0" borderId="0" xfId="0" applyFont="1" applyAlignment="1">
      <alignment vertical="top" wrapText="1"/>
    </xf>
    <xf numFmtId="0" fontId="9" fillId="0" borderId="43" xfId="0" applyFont="1" applyBorder="1" applyAlignment="1">
      <alignment vertical="top"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7"/>
  <sheetViews>
    <sheetView tabSelected="1" view="pageLayout" topLeftCell="A10" zoomScale="110" zoomScaleNormal="100" zoomScalePageLayoutView="110" workbookViewId="0">
      <selection activeCell="B32" sqref="B32"/>
    </sheetView>
  </sheetViews>
  <sheetFormatPr baseColWidth="10" defaultRowHeight="12.75" x14ac:dyDescent="0.2"/>
  <cols>
    <col min="1" max="1" width="14.140625" style="16" customWidth="1"/>
    <col min="2" max="2" width="17.7109375" style="16" bestFit="1" customWidth="1"/>
    <col min="3" max="3" width="25.5703125" style="16" customWidth="1"/>
    <col min="4" max="4" width="2.42578125" style="16" customWidth="1"/>
    <col min="5" max="5" width="5.85546875" style="16" customWidth="1"/>
    <col min="6" max="6" width="9" style="16" customWidth="1"/>
    <col min="7" max="7" width="6.85546875" style="16" customWidth="1"/>
    <col min="8" max="8" width="9.5703125" style="16" customWidth="1"/>
    <col min="9" max="9" width="4.140625" style="16" customWidth="1"/>
    <col min="10" max="10" width="6.85546875" style="16" customWidth="1"/>
    <col min="11" max="11" width="9.140625" style="16" customWidth="1"/>
    <col min="12" max="12" width="6.85546875" style="16" customWidth="1"/>
    <col min="13" max="13" width="8.7109375" style="16" customWidth="1"/>
    <col min="14" max="14" width="11.140625" customWidth="1"/>
    <col min="15" max="15" width="5.140625" customWidth="1"/>
    <col min="16" max="16" width="5.7109375" customWidth="1"/>
    <col min="17" max="20" width="4.7109375" customWidth="1"/>
    <col min="21" max="21" width="5" customWidth="1"/>
    <col min="22" max="23" width="4.7109375" customWidth="1"/>
  </cols>
  <sheetData>
    <row r="1" spans="1:21" s="11" customFormat="1" ht="119.25" customHeight="1" x14ac:dyDescent="0.2">
      <c r="A1" s="190" t="s">
        <v>219</v>
      </c>
      <c r="B1" s="191"/>
      <c r="C1" s="191"/>
      <c r="D1" s="171" t="s">
        <v>0</v>
      </c>
      <c r="E1" s="172" t="s">
        <v>1</v>
      </c>
      <c r="F1" s="173" t="s">
        <v>210</v>
      </c>
      <c r="G1" s="174" t="s">
        <v>2</v>
      </c>
      <c r="H1" s="175" t="s">
        <v>3</v>
      </c>
      <c r="I1" s="176" t="s">
        <v>4</v>
      </c>
      <c r="J1" s="173" t="s">
        <v>217</v>
      </c>
      <c r="K1" s="174" t="s">
        <v>5</v>
      </c>
      <c r="L1" s="177" t="s">
        <v>6</v>
      </c>
      <c r="M1" s="8"/>
      <c r="N1" s="9"/>
      <c r="O1" s="10"/>
      <c r="P1" s="10"/>
      <c r="Q1" s="10"/>
      <c r="R1" s="10"/>
      <c r="S1" s="9"/>
      <c r="T1" s="10"/>
      <c r="U1" s="10"/>
    </row>
    <row r="2" spans="1:21" s="27" customFormat="1" ht="12" x14ac:dyDescent="0.2">
      <c r="A2" s="40" t="s">
        <v>7</v>
      </c>
      <c r="B2" s="41" t="s">
        <v>8</v>
      </c>
      <c r="C2" s="41" t="s">
        <v>9</v>
      </c>
      <c r="D2" s="42"/>
      <c r="E2" s="43"/>
      <c r="F2" s="44"/>
      <c r="G2" s="45"/>
      <c r="H2" s="46"/>
      <c r="I2" s="47"/>
      <c r="J2" s="44"/>
      <c r="K2" s="44"/>
      <c r="L2" s="48"/>
      <c r="N2" s="28"/>
      <c r="O2" s="28"/>
      <c r="P2" s="28"/>
      <c r="Q2" s="28"/>
      <c r="R2" s="28"/>
      <c r="S2" s="28"/>
      <c r="T2" s="28"/>
    </row>
    <row r="3" spans="1:21" s="27" customFormat="1" ht="12" x14ac:dyDescent="0.2">
      <c r="A3" s="49"/>
      <c r="B3" s="50" t="s">
        <v>10</v>
      </c>
      <c r="C3" s="51"/>
      <c r="D3" s="52"/>
      <c r="E3" s="53"/>
      <c r="F3" s="54"/>
      <c r="G3" s="55"/>
      <c r="H3" s="56"/>
      <c r="I3" s="57"/>
      <c r="J3" s="54"/>
      <c r="K3" s="58"/>
      <c r="L3" s="59"/>
      <c r="N3" s="28"/>
      <c r="O3" s="28"/>
      <c r="P3" s="28"/>
      <c r="Q3" s="28"/>
      <c r="R3" s="28"/>
      <c r="S3" s="28"/>
      <c r="T3" s="28"/>
    </row>
    <row r="4" spans="1:21" s="27" customFormat="1" ht="12" x14ac:dyDescent="0.2">
      <c r="A4" s="40" t="s">
        <v>11</v>
      </c>
      <c r="B4" s="60" t="s">
        <v>12</v>
      </c>
      <c r="C4" s="60"/>
      <c r="D4" s="61">
        <v>3</v>
      </c>
      <c r="E4" s="62">
        <f t="shared" ref="E4:E23" si="0">I4/2</f>
        <v>700</v>
      </c>
      <c r="F4" s="63"/>
      <c r="G4" s="64">
        <f t="shared" ref="G4:G23" si="1">IF(F4&gt;=E4,ROUNDDOWN(F4/E4,0),0)</f>
        <v>0</v>
      </c>
      <c r="H4" s="65">
        <f t="shared" ref="H4:H23" si="2">IF(F4&lt;E4,F4/E4,0)</f>
        <v>0</v>
      </c>
      <c r="I4" s="67">
        <v>1400</v>
      </c>
      <c r="J4" s="63"/>
      <c r="K4" s="64">
        <f t="shared" ref="K4:K23" si="3">IF(J4&gt;=I4,ROUNDDOWN(J4/I4,0),0)</f>
        <v>0</v>
      </c>
      <c r="L4" s="68">
        <f t="shared" ref="L4:L23" si="4">IF(J4&lt;I4,J4/I4,0)</f>
        <v>0</v>
      </c>
      <c r="M4" s="29"/>
      <c r="N4" s="28"/>
      <c r="O4" s="30">
        <f>IF(H4=0,0,1)</f>
        <v>0</v>
      </c>
      <c r="P4" s="30"/>
      <c r="Q4" s="30"/>
      <c r="R4" s="30"/>
      <c r="S4" s="30"/>
      <c r="T4" s="30">
        <f t="shared" ref="T4:T35" si="5">IF(L4=0,0,1)</f>
        <v>0</v>
      </c>
    </row>
    <row r="5" spans="1:21" s="27" customFormat="1" ht="12" x14ac:dyDescent="0.2">
      <c r="A5" s="49"/>
      <c r="B5" s="69" t="s">
        <v>13</v>
      </c>
      <c r="C5" s="70" t="s">
        <v>14</v>
      </c>
      <c r="D5" s="71">
        <v>3</v>
      </c>
      <c r="E5" s="72">
        <f t="shared" si="0"/>
        <v>700</v>
      </c>
      <c r="F5" s="73"/>
      <c r="G5" s="74">
        <f t="shared" si="1"/>
        <v>0</v>
      </c>
      <c r="H5" s="75">
        <f t="shared" si="2"/>
        <v>0</v>
      </c>
      <c r="I5" s="76">
        <v>1400</v>
      </c>
      <c r="J5" s="73"/>
      <c r="K5" s="77">
        <f t="shared" si="3"/>
        <v>0</v>
      </c>
      <c r="L5" s="78">
        <f t="shared" si="4"/>
        <v>0</v>
      </c>
      <c r="M5" s="29"/>
      <c r="N5" s="28"/>
      <c r="O5" s="30">
        <f>IF(H5=0,0,1)</f>
        <v>0</v>
      </c>
      <c r="P5" s="30"/>
      <c r="Q5" s="30"/>
      <c r="R5" s="30"/>
      <c r="S5" s="30"/>
      <c r="T5" s="30">
        <f t="shared" si="5"/>
        <v>0</v>
      </c>
    </row>
    <row r="6" spans="1:21" s="27" customFormat="1" ht="12" x14ac:dyDescent="0.2">
      <c r="A6" s="40" t="s">
        <v>15</v>
      </c>
      <c r="B6" s="79" t="s">
        <v>16</v>
      </c>
      <c r="C6" s="79"/>
      <c r="D6" s="80">
        <v>6</v>
      </c>
      <c r="E6" s="81">
        <f t="shared" si="0"/>
        <v>200</v>
      </c>
      <c r="F6" s="63"/>
      <c r="G6" s="82">
        <f t="shared" si="1"/>
        <v>0</v>
      </c>
      <c r="H6" s="83">
        <f t="shared" si="2"/>
        <v>0</v>
      </c>
      <c r="I6" s="84">
        <v>400</v>
      </c>
      <c r="J6" s="63"/>
      <c r="K6" s="64">
        <f t="shared" si="3"/>
        <v>0</v>
      </c>
      <c r="L6" s="85">
        <f t="shared" si="4"/>
        <v>0</v>
      </c>
      <c r="M6" s="29"/>
      <c r="N6" s="28"/>
      <c r="O6" s="30">
        <f>IF(H6=0,0,1)</f>
        <v>0</v>
      </c>
      <c r="P6" s="30"/>
      <c r="Q6" s="30"/>
      <c r="R6" s="30"/>
      <c r="S6" s="30"/>
      <c r="T6" s="30">
        <f t="shared" si="5"/>
        <v>0</v>
      </c>
    </row>
    <row r="7" spans="1:21" s="27" customFormat="1" ht="12" x14ac:dyDescent="0.2">
      <c r="A7" s="40"/>
      <c r="B7" s="86" t="s">
        <v>17</v>
      </c>
      <c r="C7" s="86"/>
      <c r="D7" s="87">
        <v>7</v>
      </c>
      <c r="E7" s="88">
        <v>125</v>
      </c>
      <c r="F7" s="89"/>
      <c r="G7" s="90">
        <f t="shared" si="1"/>
        <v>0</v>
      </c>
      <c r="H7" s="91">
        <f t="shared" si="2"/>
        <v>0</v>
      </c>
      <c r="I7" s="92">
        <v>250</v>
      </c>
      <c r="J7" s="89"/>
      <c r="K7" s="90">
        <f t="shared" si="3"/>
        <v>0</v>
      </c>
      <c r="L7" s="93">
        <f t="shared" si="4"/>
        <v>0</v>
      </c>
      <c r="M7" s="29"/>
      <c r="N7" s="28"/>
      <c r="O7" s="30">
        <f>IF(H7=0,0,1)</f>
        <v>0</v>
      </c>
      <c r="P7" s="30"/>
      <c r="Q7" s="30"/>
      <c r="R7" s="30"/>
      <c r="S7" s="30"/>
      <c r="T7" s="30">
        <f t="shared" si="5"/>
        <v>0</v>
      </c>
    </row>
    <row r="8" spans="1:21" s="27" customFormat="1" ht="12" x14ac:dyDescent="0.2">
      <c r="A8" s="40"/>
      <c r="B8" s="86" t="s">
        <v>18</v>
      </c>
      <c r="C8" s="86"/>
      <c r="D8" s="87">
        <v>4</v>
      </c>
      <c r="E8" s="88">
        <f t="shared" si="0"/>
        <v>450</v>
      </c>
      <c r="F8" s="89"/>
      <c r="G8" s="90">
        <f>IF(F8&gt;=E8,ROUNDDOWN(F8/E8,0),0)</f>
        <v>0</v>
      </c>
      <c r="H8" s="91">
        <f t="shared" si="2"/>
        <v>0</v>
      </c>
      <c r="I8" s="92">
        <v>900</v>
      </c>
      <c r="J8" s="89"/>
      <c r="K8" s="90">
        <f t="shared" si="3"/>
        <v>0</v>
      </c>
      <c r="L8" s="93">
        <f t="shared" si="4"/>
        <v>0</v>
      </c>
      <c r="M8" s="29"/>
      <c r="N8" s="28"/>
      <c r="O8" s="30">
        <f>IF(H8=0,0,1)</f>
        <v>0</v>
      </c>
      <c r="P8" s="30"/>
      <c r="Q8" s="30"/>
      <c r="R8" s="30"/>
      <c r="S8" s="30"/>
      <c r="T8" s="30">
        <f t="shared" si="5"/>
        <v>0</v>
      </c>
    </row>
    <row r="9" spans="1:21" s="27" customFormat="1" ht="12" x14ac:dyDescent="0.2">
      <c r="A9" s="40"/>
      <c r="B9" s="86" t="s">
        <v>19</v>
      </c>
      <c r="C9" s="86"/>
      <c r="D9" s="87">
        <v>4</v>
      </c>
      <c r="E9" s="88">
        <f t="shared" si="0"/>
        <v>450</v>
      </c>
      <c r="F9" s="89"/>
      <c r="G9" s="90">
        <f t="shared" si="1"/>
        <v>0</v>
      </c>
      <c r="H9" s="91">
        <f t="shared" si="2"/>
        <v>0</v>
      </c>
      <c r="I9" s="92">
        <v>900</v>
      </c>
      <c r="J9" s="89"/>
      <c r="K9" s="90">
        <f t="shared" si="3"/>
        <v>0</v>
      </c>
      <c r="L9" s="93">
        <f t="shared" si="4"/>
        <v>0</v>
      </c>
      <c r="M9" s="29"/>
      <c r="N9" s="28"/>
      <c r="O9" s="30">
        <f>IF(H9=0,0,1)</f>
        <v>0</v>
      </c>
      <c r="P9" s="30"/>
      <c r="Q9" s="30"/>
      <c r="R9" s="30"/>
      <c r="S9" s="30"/>
      <c r="T9" s="30">
        <f t="shared" si="5"/>
        <v>0</v>
      </c>
    </row>
    <row r="10" spans="1:21" s="27" customFormat="1" ht="24" x14ac:dyDescent="0.2">
      <c r="A10" s="49"/>
      <c r="B10" s="94" t="s">
        <v>20</v>
      </c>
      <c r="C10" s="95" t="s">
        <v>211</v>
      </c>
      <c r="D10" s="71">
        <v>6</v>
      </c>
      <c r="E10" s="72">
        <f t="shared" si="0"/>
        <v>200</v>
      </c>
      <c r="F10" s="73"/>
      <c r="G10" s="74">
        <f t="shared" si="1"/>
        <v>0</v>
      </c>
      <c r="H10" s="75">
        <f t="shared" si="2"/>
        <v>0</v>
      </c>
      <c r="I10" s="76">
        <v>400</v>
      </c>
      <c r="J10" s="73"/>
      <c r="K10" s="77">
        <f t="shared" si="3"/>
        <v>0</v>
      </c>
      <c r="L10" s="78">
        <f t="shared" si="4"/>
        <v>0</v>
      </c>
      <c r="M10" s="29"/>
      <c r="N10" s="28"/>
      <c r="O10" s="30">
        <f>IF(H10=0,0,1)</f>
        <v>0</v>
      </c>
      <c r="P10" s="30"/>
      <c r="Q10" s="30"/>
      <c r="R10" s="30"/>
      <c r="S10" s="30"/>
      <c r="T10" s="30">
        <f t="shared" si="5"/>
        <v>0</v>
      </c>
    </row>
    <row r="11" spans="1:21" s="27" customFormat="1" ht="12" x14ac:dyDescent="0.2">
      <c r="A11" s="40" t="s">
        <v>21</v>
      </c>
      <c r="B11" s="96" t="s">
        <v>22</v>
      </c>
      <c r="C11" s="96"/>
      <c r="D11" s="80">
        <v>7</v>
      </c>
      <c r="E11" s="81">
        <f t="shared" si="0"/>
        <v>125</v>
      </c>
      <c r="F11" s="63"/>
      <c r="G11" s="82">
        <f t="shared" si="1"/>
        <v>0</v>
      </c>
      <c r="H11" s="83">
        <f t="shared" si="2"/>
        <v>0</v>
      </c>
      <c r="I11" s="84">
        <v>250</v>
      </c>
      <c r="J11" s="63"/>
      <c r="K11" s="64">
        <f t="shared" si="3"/>
        <v>0</v>
      </c>
      <c r="L11" s="85">
        <f t="shared" si="4"/>
        <v>0</v>
      </c>
      <c r="M11" s="29"/>
      <c r="N11" s="28"/>
      <c r="O11" s="30">
        <f>IF(H11=0,0,1)</f>
        <v>0</v>
      </c>
      <c r="P11" s="30"/>
      <c r="Q11" s="30"/>
      <c r="R11" s="30"/>
      <c r="S11" s="30"/>
      <c r="T11" s="30">
        <f t="shared" si="5"/>
        <v>0</v>
      </c>
    </row>
    <row r="12" spans="1:21" s="27" customFormat="1" ht="12" x14ac:dyDescent="0.2">
      <c r="A12" s="40"/>
      <c r="B12" s="86" t="s">
        <v>23</v>
      </c>
      <c r="C12" s="86"/>
      <c r="D12" s="87">
        <v>8</v>
      </c>
      <c r="E12" s="88">
        <f t="shared" si="0"/>
        <v>75</v>
      </c>
      <c r="F12" s="89"/>
      <c r="G12" s="90">
        <f t="shared" si="1"/>
        <v>0</v>
      </c>
      <c r="H12" s="91">
        <f>IF(F12&lt;E12,F12/E12,0)</f>
        <v>0</v>
      </c>
      <c r="I12" s="92">
        <v>150</v>
      </c>
      <c r="J12" s="89"/>
      <c r="K12" s="90">
        <f t="shared" si="3"/>
        <v>0</v>
      </c>
      <c r="L12" s="93">
        <f t="shared" si="4"/>
        <v>0</v>
      </c>
      <c r="M12" s="29"/>
      <c r="N12" s="28"/>
      <c r="O12" s="30">
        <f>IF(H12=0,0,1)</f>
        <v>0</v>
      </c>
      <c r="P12" s="30"/>
      <c r="Q12" s="30"/>
      <c r="R12" s="30"/>
      <c r="S12" s="30"/>
      <c r="T12" s="30">
        <f t="shared" si="5"/>
        <v>0</v>
      </c>
    </row>
    <row r="13" spans="1:21" s="27" customFormat="1" ht="12" x14ac:dyDescent="0.2">
      <c r="A13" s="49"/>
      <c r="B13" s="94" t="s">
        <v>24</v>
      </c>
      <c r="C13" s="94"/>
      <c r="D13" s="71">
        <v>7</v>
      </c>
      <c r="E13" s="72">
        <f t="shared" si="0"/>
        <v>125</v>
      </c>
      <c r="F13" s="73"/>
      <c r="G13" s="74">
        <f t="shared" si="1"/>
        <v>0</v>
      </c>
      <c r="H13" s="75">
        <f t="shared" si="2"/>
        <v>0</v>
      </c>
      <c r="I13" s="76">
        <v>250</v>
      </c>
      <c r="J13" s="73"/>
      <c r="K13" s="77">
        <f t="shared" si="3"/>
        <v>0</v>
      </c>
      <c r="L13" s="78">
        <f t="shared" si="4"/>
        <v>0</v>
      </c>
      <c r="M13" s="29"/>
      <c r="N13" s="28"/>
      <c r="O13" s="30">
        <f>IF(H13=0,0,1)</f>
        <v>0</v>
      </c>
      <c r="P13" s="30"/>
      <c r="Q13" s="30"/>
      <c r="R13" s="30"/>
      <c r="S13" s="30"/>
      <c r="T13" s="30">
        <f t="shared" si="5"/>
        <v>0</v>
      </c>
    </row>
    <row r="14" spans="1:21" s="27" customFormat="1" ht="12" x14ac:dyDescent="0.2">
      <c r="A14" s="40" t="s">
        <v>25</v>
      </c>
      <c r="B14" s="96" t="s">
        <v>26</v>
      </c>
      <c r="C14" s="96" t="s">
        <v>27</v>
      </c>
      <c r="D14" s="80">
        <v>2</v>
      </c>
      <c r="E14" s="81">
        <f t="shared" si="0"/>
        <v>1000</v>
      </c>
      <c r="F14" s="63"/>
      <c r="G14" s="82">
        <f t="shared" si="1"/>
        <v>0</v>
      </c>
      <c r="H14" s="83">
        <f t="shared" si="2"/>
        <v>0</v>
      </c>
      <c r="I14" s="84">
        <v>2000</v>
      </c>
      <c r="J14" s="63"/>
      <c r="K14" s="64">
        <f t="shared" si="3"/>
        <v>0</v>
      </c>
      <c r="L14" s="85">
        <f t="shared" si="4"/>
        <v>0</v>
      </c>
      <c r="M14" s="29"/>
      <c r="N14" s="28"/>
      <c r="O14" s="30">
        <f>IF(H14=0,0,1)</f>
        <v>0</v>
      </c>
      <c r="P14" s="30"/>
      <c r="Q14" s="30"/>
      <c r="R14" s="30"/>
      <c r="S14" s="30"/>
      <c r="T14" s="30">
        <f t="shared" si="5"/>
        <v>0</v>
      </c>
    </row>
    <row r="15" spans="1:21" s="27" customFormat="1" ht="12" x14ac:dyDescent="0.2">
      <c r="A15" s="40"/>
      <c r="B15" s="86" t="s">
        <v>28</v>
      </c>
      <c r="C15" s="86"/>
      <c r="D15" s="87">
        <v>2</v>
      </c>
      <c r="E15" s="88">
        <f t="shared" si="0"/>
        <v>1000</v>
      </c>
      <c r="F15" s="89"/>
      <c r="G15" s="90">
        <f t="shared" si="1"/>
        <v>0</v>
      </c>
      <c r="H15" s="91">
        <f t="shared" si="2"/>
        <v>0</v>
      </c>
      <c r="I15" s="92">
        <v>2000</v>
      </c>
      <c r="J15" s="89"/>
      <c r="K15" s="90">
        <f t="shared" si="3"/>
        <v>0</v>
      </c>
      <c r="L15" s="93">
        <f t="shared" si="4"/>
        <v>0</v>
      </c>
      <c r="M15" s="29"/>
      <c r="N15" s="28"/>
      <c r="O15" s="30">
        <f>IF(H15=0,0,1)</f>
        <v>0</v>
      </c>
      <c r="P15" s="30"/>
      <c r="Q15" s="30"/>
      <c r="R15" s="30"/>
      <c r="S15" s="30"/>
      <c r="T15" s="30">
        <f t="shared" si="5"/>
        <v>0</v>
      </c>
    </row>
    <row r="16" spans="1:21" s="27" customFormat="1" ht="12" x14ac:dyDescent="0.2">
      <c r="A16" s="40"/>
      <c r="B16" s="97" t="s">
        <v>29</v>
      </c>
      <c r="C16" s="97"/>
      <c r="D16" s="87">
        <v>2</v>
      </c>
      <c r="E16" s="88">
        <f t="shared" si="0"/>
        <v>1000</v>
      </c>
      <c r="F16" s="89"/>
      <c r="G16" s="90">
        <f t="shared" si="1"/>
        <v>0</v>
      </c>
      <c r="H16" s="91">
        <f t="shared" si="2"/>
        <v>0</v>
      </c>
      <c r="I16" s="92">
        <v>2000</v>
      </c>
      <c r="J16" s="89"/>
      <c r="K16" s="90">
        <f t="shared" si="3"/>
        <v>0</v>
      </c>
      <c r="L16" s="93">
        <f t="shared" si="4"/>
        <v>0</v>
      </c>
      <c r="M16" s="29"/>
      <c r="N16" s="28"/>
      <c r="O16" s="30">
        <f>IF(H16=0,0,1)</f>
        <v>0</v>
      </c>
      <c r="P16" s="30"/>
      <c r="Q16" s="30"/>
      <c r="R16" s="30"/>
      <c r="S16" s="30"/>
      <c r="T16" s="30">
        <f t="shared" si="5"/>
        <v>0</v>
      </c>
    </row>
    <row r="17" spans="1:20" s="27" customFormat="1" ht="12" x14ac:dyDescent="0.2">
      <c r="A17" s="49"/>
      <c r="B17" s="70" t="s">
        <v>30</v>
      </c>
      <c r="C17" s="70"/>
      <c r="D17" s="71">
        <v>2</v>
      </c>
      <c r="E17" s="72">
        <f t="shared" si="0"/>
        <v>1000</v>
      </c>
      <c r="F17" s="73"/>
      <c r="G17" s="74">
        <f t="shared" si="1"/>
        <v>0</v>
      </c>
      <c r="H17" s="75">
        <f t="shared" si="2"/>
        <v>0</v>
      </c>
      <c r="I17" s="76">
        <v>2000</v>
      </c>
      <c r="J17" s="73"/>
      <c r="K17" s="77">
        <f t="shared" si="3"/>
        <v>0</v>
      </c>
      <c r="L17" s="78">
        <f t="shared" si="4"/>
        <v>0</v>
      </c>
      <c r="M17" s="29"/>
      <c r="N17" s="28"/>
      <c r="O17" s="30">
        <f>IF(H17=0,0,1)</f>
        <v>0</v>
      </c>
      <c r="P17" s="30"/>
      <c r="Q17" s="30"/>
      <c r="R17" s="30"/>
      <c r="S17" s="30"/>
      <c r="T17" s="30">
        <f t="shared" si="5"/>
        <v>0</v>
      </c>
    </row>
    <row r="18" spans="1:20" s="27" customFormat="1" ht="12" x14ac:dyDescent="0.2">
      <c r="A18" s="40" t="s">
        <v>31</v>
      </c>
      <c r="B18" s="79" t="s">
        <v>32</v>
      </c>
      <c r="C18" s="79"/>
      <c r="D18" s="80">
        <v>1</v>
      </c>
      <c r="E18" s="81">
        <f t="shared" si="0"/>
        <v>2500</v>
      </c>
      <c r="F18" s="63"/>
      <c r="G18" s="82">
        <f t="shared" si="1"/>
        <v>0</v>
      </c>
      <c r="H18" s="83">
        <f t="shared" si="2"/>
        <v>0</v>
      </c>
      <c r="I18" s="84">
        <v>5000</v>
      </c>
      <c r="J18" s="63"/>
      <c r="K18" s="64">
        <f t="shared" si="3"/>
        <v>0</v>
      </c>
      <c r="L18" s="85">
        <f t="shared" si="4"/>
        <v>0</v>
      </c>
      <c r="M18" s="29"/>
      <c r="N18" s="28"/>
      <c r="O18" s="30">
        <f>IF(H18=0,0,1)</f>
        <v>0</v>
      </c>
      <c r="P18" s="30"/>
      <c r="Q18" s="30"/>
      <c r="R18" s="30"/>
      <c r="S18" s="30"/>
      <c r="T18" s="30">
        <f t="shared" si="5"/>
        <v>0</v>
      </c>
    </row>
    <row r="19" spans="1:20" s="27" customFormat="1" ht="12" x14ac:dyDescent="0.2">
      <c r="A19" s="40"/>
      <c r="B19" s="86" t="s">
        <v>33</v>
      </c>
      <c r="C19" s="86"/>
      <c r="D19" s="87">
        <v>1</v>
      </c>
      <c r="E19" s="88">
        <f t="shared" si="0"/>
        <v>2500</v>
      </c>
      <c r="F19" s="89"/>
      <c r="G19" s="90">
        <f t="shared" si="1"/>
        <v>0</v>
      </c>
      <c r="H19" s="91">
        <f t="shared" si="2"/>
        <v>0</v>
      </c>
      <c r="I19" s="92">
        <v>5000</v>
      </c>
      <c r="J19" s="89"/>
      <c r="K19" s="90">
        <f t="shared" si="3"/>
        <v>0</v>
      </c>
      <c r="L19" s="93">
        <f t="shared" si="4"/>
        <v>0</v>
      </c>
      <c r="M19" s="29"/>
      <c r="N19" s="28"/>
      <c r="O19" s="30">
        <f>IF(H19=0,0,1)</f>
        <v>0</v>
      </c>
      <c r="P19" s="30"/>
      <c r="Q19" s="30"/>
      <c r="R19" s="30"/>
      <c r="S19" s="30"/>
      <c r="T19" s="30">
        <f t="shared" si="5"/>
        <v>0</v>
      </c>
    </row>
    <row r="20" spans="1:20" s="27" customFormat="1" ht="12" x14ac:dyDescent="0.2">
      <c r="A20" s="40"/>
      <c r="B20" s="97" t="s">
        <v>34</v>
      </c>
      <c r="C20" s="97"/>
      <c r="D20" s="87">
        <v>6</v>
      </c>
      <c r="E20" s="88">
        <f t="shared" si="0"/>
        <v>200</v>
      </c>
      <c r="F20" s="89"/>
      <c r="G20" s="90">
        <f t="shared" si="1"/>
        <v>0</v>
      </c>
      <c r="H20" s="91">
        <f t="shared" si="2"/>
        <v>0</v>
      </c>
      <c r="I20" s="92">
        <v>400</v>
      </c>
      <c r="J20" s="89"/>
      <c r="K20" s="90">
        <f t="shared" si="3"/>
        <v>0</v>
      </c>
      <c r="L20" s="93">
        <f t="shared" si="4"/>
        <v>0</v>
      </c>
      <c r="M20" s="29"/>
      <c r="N20" s="28"/>
      <c r="O20" s="30">
        <f>IF(H20=0,0,1)</f>
        <v>0</v>
      </c>
      <c r="P20" s="30"/>
      <c r="Q20" s="30"/>
      <c r="R20" s="30"/>
      <c r="S20" s="30"/>
      <c r="T20" s="30">
        <f t="shared" si="5"/>
        <v>0</v>
      </c>
    </row>
    <row r="21" spans="1:20" s="27" customFormat="1" ht="12" x14ac:dyDescent="0.2">
      <c r="A21" s="49"/>
      <c r="B21" s="70" t="s">
        <v>35</v>
      </c>
      <c r="C21" s="70"/>
      <c r="D21" s="71">
        <v>1</v>
      </c>
      <c r="E21" s="72">
        <f t="shared" si="0"/>
        <v>2500</v>
      </c>
      <c r="F21" s="73"/>
      <c r="G21" s="74">
        <f t="shared" si="1"/>
        <v>0</v>
      </c>
      <c r="H21" s="75">
        <f t="shared" si="2"/>
        <v>0</v>
      </c>
      <c r="I21" s="76">
        <v>5000</v>
      </c>
      <c r="J21" s="73"/>
      <c r="K21" s="77">
        <f t="shared" si="3"/>
        <v>0</v>
      </c>
      <c r="L21" s="78">
        <f t="shared" si="4"/>
        <v>0</v>
      </c>
      <c r="M21" s="29"/>
      <c r="N21" s="28"/>
      <c r="O21" s="30">
        <f>IF(H21=0,0,1)</f>
        <v>0</v>
      </c>
      <c r="P21" s="30"/>
      <c r="Q21" s="30"/>
      <c r="R21" s="30"/>
      <c r="S21" s="30"/>
      <c r="T21" s="30">
        <f t="shared" si="5"/>
        <v>0</v>
      </c>
    </row>
    <row r="22" spans="1:20" s="31" customFormat="1" ht="12" customHeight="1" x14ac:dyDescent="0.2">
      <c r="A22" s="98" t="s">
        <v>36</v>
      </c>
      <c r="B22" s="60" t="s">
        <v>37</v>
      </c>
      <c r="C22" s="79"/>
      <c r="D22" s="80">
        <v>8</v>
      </c>
      <c r="E22" s="81">
        <f t="shared" si="0"/>
        <v>75</v>
      </c>
      <c r="F22" s="63"/>
      <c r="G22" s="82">
        <f t="shared" si="1"/>
        <v>0</v>
      </c>
      <c r="H22" s="83">
        <f t="shared" si="2"/>
        <v>0</v>
      </c>
      <c r="I22" s="84">
        <v>150</v>
      </c>
      <c r="J22" s="63"/>
      <c r="K22" s="64">
        <f t="shared" si="3"/>
        <v>0</v>
      </c>
      <c r="L22" s="85">
        <f t="shared" si="4"/>
        <v>0</v>
      </c>
      <c r="M22" s="29"/>
      <c r="N22" s="30"/>
      <c r="O22" s="30">
        <f>IF(H22=0,0,1)</f>
        <v>0</v>
      </c>
      <c r="P22" s="30"/>
      <c r="Q22" s="30"/>
      <c r="R22" s="30"/>
      <c r="S22" s="30"/>
      <c r="T22" s="30">
        <f t="shared" si="5"/>
        <v>0</v>
      </c>
    </row>
    <row r="23" spans="1:20" s="27" customFormat="1" ht="12" x14ac:dyDescent="0.2">
      <c r="A23" s="49"/>
      <c r="B23" s="70" t="s">
        <v>38</v>
      </c>
      <c r="C23" s="70"/>
      <c r="D23" s="71">
        <v>6</v>
      </c>
      <c r="E23" s="72">
        <f t="shared" si="0"/>
        <v>200</v>
      </c>
      <c r="F23" s="73"/>
      <c r="G23" s="74">
        <f t="shared" si="1"/>
        <v>0</v>
      </c>
      <c r="H23" s="75">
        <f t="shared" si="2"/>
        <v>0</v>
      </c>
      <c r="I23" s="76">
        <v>400</v>
      </c>
      <c r="J23" s="73"/>
      <c r="K23" s="77">
        <f t="shared" si="3"/>
        <v>0</v>
      </c>
      <c r="L23" s="78">
        <f t="shared" si="4"/>
        <v>0</v>
      </c>
      <c r="M23" s="29"/>
      <c r="N23" s="28"/>
      <c r="O23" s="30">
        <f>IF(H23=0,0,1)</f>
        <v>0</v>
      </c>
      <c r="P23" s="30"/>
      <c r="Q23" s="30"/>
      <c r="R23" s="30"/>
      <c r="S23" s="30"/>
      <c r="T23" s="30">
        <f t="shared" si="5"/>
        <v>0</v>
      </c>
    </row>
    <row r="24" spans="1:20" s="27" customFormat="1" ht="12" x14ac:dyDescent="0.2">
      <c r="A24" s="40"/>
      <c r="B24" s="99" t="s">
        <v>39</v>
      </c>
      <c r="C24" s="100"/>
      <c r="D24" s="80"/>
      <c r="E24" s="81"/>
      <c r="F24" s="101"/>
      <c r="G24" s="82"/>
      <c r="H24" s="83"/>
      <c r="I24" s="102"/>
      <c r="J24" s="101"/>
      <c r="K24" s="64"/>
      <c r="L24" s="85"/>
      <c r="M24" s="32"/>
      <c r="N24" s="28"/>
      <c r="O24" s="30">
        <f>IF(H24=0,0,1)</f>
        <v>0</v>
      </c>
      <c r="P24" s="30"/>
      <c r="Q24" s="30"/>
      <c r="R24" s="30"/>
      <c r="S24" s="30"/>
      <c r="T24" s="30">
        <f t="shared" si="5"/>
        <v>0</v>
      </c>
    </row>
    <row r="25" spans="1:20" s="27" customFormat="1" ht="12" x14ac:dyDescent="0.2">
      <c r="A25" s="40" t="s">
        <v>40</v>
      </c>
      <c r="B25" s="33" t="s">
        <v>41</v>
      </c>
      <c r="C25" s="103"/>
      <c r="D25" s="87">
        <v>6</v>
      </c>
      <c r="E25" s="88">
        <f t="shared" ref="E25:E61" si="6">I25/2</f>
        <v>200</v>
      </c>
      <c r="F25" s="89"/>
      <c r="G25" s="90">
        <f t="shared" ref="G25:G65" si="7">IF(F25&gt;=E25,ROUNDDOWN(F25/E25,0),0)</f>
        <v>0</v>
      </c>
      <c r="H25" s="91">
        <f t="shared" ref="H25:H65" si="8">IF(F25&lt;E25,F25/E25,0)</f>
        <v>0</v>
      </c>
      <c r="I25" s="92">
        <v>400</v>
      </c>
      <c r="J25" s="89"/>
      <c r="K25" s="90">
        <f t="shared" ref="K25:K65" si="9">IF(J25&gt;=I25,ROUNDDOWN(J25/I25,0),0)</f>
        <v>0</v>
      </c>
      <c r="L25" s="93">
        <f t="shared" ref="L25:L65" si="10">IF(J25&lt;I25,J25/I25,0)</f>
        <v>0</v>
      </c>
      <c r="M25" s="29"/>
      <c r="N25" s="28"/>
      <c r="O25" s="30">
        <f>IF(H25=0,0,1)</f>
        <v>0</v>
      </c>
      <c r="P25" s="30"/>
      <c r="Q25" s="30"/>
      <c r="R25" s="30"/>
      <c r="S25" s="30"/>
      <c r="T25" s="30">
        <f t="shared" si="5"/>
        <v>0</v>
      </c>
    </row>
    <row r="26" spans="1:20" s="27" customFormat="1" ht="12" x14ac:dyDescent="0.2">
      <c r="A26" s="40"/>
      <c r="B26" s="33" t="s">
        <v>42</v>
      </c>
      <c r="C26" s="33"/>
      <c r="D26" s="87">
        <v>6</v>
      </c>
      <c r="E26" s="88">
        <f t="shared" si="6"/>
        <v>200</v>
      </c>
      <c r="F26" s="104"/>
      <c r="G26" s="90">
        <f t="shared" si="7"/>
        <v>0</v>
      </c>
      <c r="H26" s="91">
        <f t="shared" si="8"/>
        <v>0</v>
      </c>
      <c r="I26" s="92">
        <v>400</v>
      </c>
      <c r="J26" s="104"/>
      <c r="K26" s="90">
        <f t="shared" si="9"/>
        <v>0</v>
      </c>
      <c r="L26" s="93">
        <f t="shared" si="10"/>
        <v>0</v>
      </c>
      <c r="M26" s="29"/>
      <c r="N26" s="28"/>
      <c r="O26" s="30">
        <f>IF(H26=0,0,1)</f>
        <v>0</v>
      </c>
      <c r="P26" s="30"/>
      <c r="Q26" s="30"/>
      <c r="R26" s="30"/>
      <c r="S26" s="30"/>
      <c r="T26" s="30">
        <f t="shared" si="5"/>
        <v>0</v>
      </c>
    </row>
    <row r="27" spans="1:20" s="27" customFormat="1" ht="24" x14ac:dyDescent="0.2">
      <c r="A27" s="40"/>
      <c r="B27" s="33" t="s">
        <v>43</v>
      </c>
      <c r="C27" s="103" t="s">
        <v>44</v>
      </c>
      <c r="D27" s="87">
        <v>4</v>
      </c>
      <c r="E27" s="88">
        <f t="shared" si="6"/>
        <v>450</v>
      </c>
      <c r="F27" s="89"/>
      <c r="G27" s="90">
        <f t="shared" si="7"/>
        <v>0</v>
      </c>
      <c r="H27" s="91">
        <f t="shared" si="8"/>
        <v>0</v>
      </c>
      <c r="I27" s="92">
        <v>900</v>
      </c>
      <c r="J27" s="89"/>
      <c r="K27" s="90">
        <f t="shared" si="9"/>
        <v>0</v>
      </c>
      <c r="L27" s="93">
        <f t="shared" si="10"/>
        <v>0</v>
      </c>
      <c r="M27" s="29"/>
      <c r="N27" s="28"/>
      <c r="O27" s="30">
        <f>IF(H27=0,0,1)</f>
        <v>0</v>
      </c>
      <c r="P27" s="30"/>
      <c r="Q27" s="30"/>
      <c r="R27" s="30"/>
      <c r="S27" s="30"/>
      <c r="T27" s="30">
        <f t="shared" si="5"/>
        <v>0</v>
      </c>
    </row>
    <row r="28" spans="1:20" s="27" customFormat="1" ht="12" x14ac:dyDescent="0.2">
      <c r="A28" s="49"/>
      <c r="B28" s="105" t="s">
        <v>45</v>
      </c>
      <c r="C28" s="105"/>
      <c r="D28" s="71">
        <v>2</v>
      </c>
      <c r="E28" s="72">
        <f t="shared" si="6"/>
        <v>1000</v>
      </c>
      <c r="F28" s="73"/>
      <c r="G28" s="74">
        <f t="shared" si="7"/>
        <v>0</v>
      </c>
      <c r="H28" s="75">
        <f t="shared" si="8"/>
        <v>0</v>
      </c>
      <c r="I28" s="76">
        <v>2000</v>
      </c>
      <c r="J28" s="73"/>
      <c r="K28" s="77">
        <f t="shared" si="9"/>
        <v>0</v>
      </c>
      <c r="L28" s="78">
        <f t="shared" si="10"/>
        <v>0</v>
      </c>
      <c r="M28" s="29"/>
      <c r="N28" s="28"/>
      <c r="O28" s="30">
        <f>IF(H28=0,0,1)</f>
        <v>0</v>
      </c>
      <c r="P28" s="30"/>
      <c r="Q28" s="30"/>
      <c r="R28" s="30"/>
      <c r="S28" s="30"/>
      <c r="T28" s="30">
        <f t="shared" si="5"/>
        <v>0</v>
      </c>
    </row>
    <row r="29" spans="1:20" s="27" customFormat="1" ht="12" x14ac:dyDescent="0.2">
      <c r="A29" s="98" t="s">
        <v>46</v>
      </c>
      <c r="B29" s="106" t="s">
        <v>47</v>
      </c>
      <c r="C29" s="107" t="s">
        <v>48</v>
      </c>
      <c r="D29" s="80">
        <v>1</v>
      </c>
      <c r="E29" s="81">
        <f t="shared" si="6"/>
        <v>2500</v>
      </c>
      <c r="F29" s="63"/>
      <c r="G29" s="82">
        <f t="shared" si="7"/>
        <v>0</v>
      </c>
      <c r="H29" s="83">
        <f t="shared" si="8"/>
        <v>0</v>
      </c>
      <c r="I29" s="84">
        <v>5000</v>
      </c>
      <c r="J29" s="63"/>
      <c r="K29" s="64">
        <f t="shared" si="9"/>
        <v>0</v>
      </c>
      <c r="L29" s="85">
        <f t="shared" si="10"/>
        <v>0</v>
      </c>
      <c r="M29" s="29"/>
      <c r="N29" s="28"/>
      <c r="O29" s="30">
        <f>IF(H29=0,0,1)</f>
        <v>0</v>
      </c>
      <c r="P29" s="30"/>
      <c r="Q29" s="30"/>
      <c r="R29" s="30"/>
      <c r="S29" s="30"/>
      <c r="T29" s="30">
        <f t="shared" si="5"/>
        <v>0</v>
      </c>
    </row>
    <row r="30" spans="1:20" s="27" customFormat="1" ht="12" x14ac:dyDescent="0.2">
      <c r="A30" s="40"/>
      <c r="B30" s="33" t="s">
        <v>49</v>
      </c>
      <c r="C30" s="103" t="s">
        <v>203</v>
      </c>
      <c r="D30" s="87">
        <v>3</v>
      </c>
      <c r="E30" s="88">
        <f t="shared" si="6"/>
        <v>700</v>
      </c>
      <c r="F30" s="89"/>
      <c r="G30" s="90">
        <f t="shared" si="7"/>
        <v>0</v>
      </c>
      <c r="H30" s="91">
        <f t="shared" si="8"/>
        <v>0</v>
      </c>
      <c r="I30" s="92">
        <v>1400</v>
      </c>
      <c r="J30" s="89"/>
      <c r="K30" s="90">
        <f t="shared" si="9"/>
        <v>0</v>
      </c>
      <c r="L30" s="93">
        <f t="shared" si="10"/>
        <v>0</v>
      </c>
      <c r="M30" s="29"/>
      <c r="N30" s="28"/>
      <c r="O30" s="30">
        <f>IF(H30=0,0,1)</f>
        <v>0</v>
      </c>
      <c r="P30" s="30"/>
      <c r="Q30" s="30"/>
      <c r="R30" s="30"/>
      <c r="S30" s="30"/>
      <c r="T30" s="30">
        <f t="shared" si="5"/>
        <v>0</v>
      </c>
    </row>
    <row r="31" spans="1:20" s="27" customFormat="1" ht="12" x14ac:dyDescent="0.2">
      <c r="A31" s="40"/>
      <c r="B31" s="108" t="s">
        <v>51</v>
      </c>
      <c r="C31" s="108"/>
      <c r="D31" s="87">
        <v>3</v>
      </c>
      <c r="E31" s="88">
        <f t="shared" si="6"/>
        <v>700</v>
      </c>
      <c r="F31" s="89"/>
      <c r="G31" s="90">
        <f t="shared" si="7"/>
        <v>0</v>
      </c>
      <c r="H31" s="91">
        <f t="shared" si="8"/>
        <v>0</v>
      </c>
      <c r="I31" s="92">
        <v>1400</v>
      </c>
      <c r="J31" s="89"/>
      <c r="K31" s="90">
        <f t="shared" si="9"/>
        <v>0</v>
      </c>
      <c r="L31" s="93">
        <f t="shared" si="10"/>
        <v>0</v>
      </c>
      <c r="M31" s="29"/>
      <c r="N31" s="28"/>
      <c r="O31" s="30">
        <f>IF(H31=0,0,1)</f>
        <v>0</v>
      </c>
      <c r="P31" s="30"/>
      <c r="Q31" s="30"/>
      <c r="R31" s="30"/>
      <c r="S31" s="30"/>
      <c r="T31" s="30">
        <f t="shared" si="5"/>
        <v>0</v>
      </c>
    </row>
    <row r="32" spans="1:20" s="27" customFormat="1" ht="25.5" customHeight="1" x14ac:dyDescent="0.2">
      <c r="A32" s="40"/>
      <c r="B32" s="33" t="s">
        <v>222</v>
      </c>
      <c r="C32" s="103" t="s">
        <v>52</v>
      </c>
      <c r="D32" s="87">
        <v>4</v>
      </c>
      <c r="E32" s="88">
        <f t="shared" si="6"/>
        <v>450</v>
      </c>
      <c r="F32" s="89"/>
      <c r="G32" s="90">
        <f t="shared" si="7"/>
        <v>0</v>
      </c>
      <c r="H32" s="91">
        <f t="shared" si="8"/>
        <v>0</v>
      </c>
      <c r="I32" s="92">
        <v>900</v>
      </c>
      <c r="J32" s="89"/>
      <c r="K32" s="90">
        <f t="shared" si="9"/>
        <v>0</v>
      </c>
      <c r="L32" s="93">
        <f t="shared" si="10"/>
        <v>0</v>
      </c>
      <c r="M32" s="29"/>
      <c r="N32" s="28"/>
      <c r="O32" s="30">
        <f>IF(H32=0,0,1)</f>
        <v>0</v>
      </c>
      <c r="P32" s="30"/>
      <c r="Q32" s="30"/>
      <c r="R32" s="30"/>
      <c r="S32" s="30"/>
      <c r="T32" s="30">
        <f t="shared" si="5"/>
        <v>0</v>
      </c>
    </row>
    <row r="33" spans="1:20" s="27" customFormat="1" ht="12" x14ac:dyDescent="0.2">
      <c r="A33" s="49"/>
      <c r="B33" s="105" t="s">
        <v>53</v>
      </c>
      <c r="C33" s="105"/>
      <c r="D33" s="71">
        <v>6</v>
      </c>
      <c r="E33" s="72">
        <f t="shared" si="6"/>
        <v>200</v>
      </c>
      <c r="F33" s="73"/>
      <c r="G33" s="74">
        <f t="shared" si="7"/>
        <v>0</v>
      </c>
      <c r="H33" s="75">
        <f t="shared" si="8"/>
        <v>0</v>
      </c>
      <c r="I33" s="76">
        <v>400</v>
      </c>
      <c r="J33" s="73"/>
      <c r="K33" s="77">
        <f t="shared" si="9"/>
        <v>0</v>
      </c>
      <c r="L33" s="78">
        <f t="shared" si="10"/>
        <v>0</v>
      </c>
      <c r="M33" s="29"/>
      <c r="N33" s="28"/>
      <c r="O33" s="30">
        <f>IF(H33=0,0,1)</f>
        <v>0</v>
      </c>
      <c r="P33" s="30"/>
      <c r="Q33" s="30"/>
      <c r="R33" s="30"/>
      <c r="S33" s="30"/>
      <c r="T33" s="30">
        <f t="shared" si="5"/>
        <v>0</v>
      </c>
    </row>
    <row r="34" spans="1:20" s="27" customFormat="1" ht="12" x14ac:dyDescent="0.2">
      <c r="A34" s="40" t="s">
        <v>54</v>
      </c>
      <c r="B34" s="106" t="s">
        <v>55</v>
      </c>
      <c r="C34" s="106"/>
      <c r="D34" s="80">
        <v>4</v>
      </c>
      <c r="E34" s="81">
        <f t="shared" si="6"/>
        <v>450</v>
      </c>
      <c r="F34" s="63"/>
      <c r="G34" s="82">
        <f t="shared" si="7"/>
        <v>0</v>
      </c>
      <c r="H34" s="83">
        <f t="shared" si="8"/>
        <v>0</v>
      </c>
      <c r="I34" s="84">
        <v>900</v>
      </c>
      <c r="J34" s="63"/>
      <c r="K34" s="64">
        <f t="shared" si="9"/>
        <v>0</v>
      </c>
      <c r="L34" s="85">
        <f t="shared" si="10"/>
        <v>0</v>
      </c>
      <c r="M34" s="29"/>
      <c r="N34" s="28"/>
      <c r="O34" s="30">
        <f>IF(H34=0,0,1)</f>
        <v>0</v>
      </c>
      <c r="P34" s="30"/>
      <c r="Q34" s="30"/>
      <c r="R34" s="30"/>
      <c r="S34" s="30"/>
      <c r="T34" s="30">
        <f t="shared" si="5"/>
        <v>0</v>
      </c>
    </row>
    <row r="35" spans="1:20" s="27" customFormat="1" ht="12" x14ac:dyDescent="0.2">
      <c r="A35" s="40"/>
      <c r="B35" s="33" t="s">
        <v>56</v>
      </c>
      <c r="C35" s="33" t="s">
        <v>204</v>
      </c>
      <c r="D35" s="87">
        <v>4</v>
      </c>
      <c r="E35" s="88">
        <f t="shared" si="6"/>
        <v>450</v>
      </c>
      <c r="F35" s="89"/>
      <c r="G35" s="90">
        <f t="shared" si="7"/>
        <v>0</v>
      </c>
      <c r="H35" s="91">
        <f t="shared" si="8"/>
        <v>0</v>
      </c>
      <c r="I35" s="92">
        <v>900</v>
      </c>
      <c r="J35" s="89"/>
      <c r="K35" s="90">
        <f t="shared" si="9"/>
        <v>0</v>
      </c>
      <c r="L35" s="93">
        <f t="shared" si="10"/>
        <v>0</v>
      </c>
      <c r="M35" s="29"/>
      <c r="N35" s="28"/>
      <c r="O35" s="30">
        <f>IF(H35=0,0,1)</f>
        <v>0</v>
      </c>
      <c r="P35" s="30"/>
      <c r="Q35" s="30"/>
      <c r="R35" s="30"/>
      <c r="S35" s="30"/>
      <c r="T35" s="30">
        <f t="shared" si="5"/>
        <v>0</v>
      </c>
    </row>
    <row r="36" spans="1:20" s="27" customFormat="1" ht="12" x14ac:dyDescent="0.2">
      <c r="A36" s="40"/>
      <c r="B36" s="108" t="s">
        <v>57</v>
      </c>
      <c r="C36" s="108"/>
      <c r="D36" s="87">
        <v>4</v>
      </c>
      <c r="E36" s="88">
        <f t="shared" si="6"/>
        <v>450</v>
      </c>
      <c r="F36" s="89"/>
      <c r="G36" s="90">
        <f t="shared" si="7"/>
        <v>0</v>
      </c>
      <c r="H36" s="91">
        <f t="shared" si="8"/>
        <v>0</v>
      </c>
      <c r="I36" s="92">
        <v>900</v>
      </c>
      <c r="J36" s="89"/>
      <c r="K36" s="90">
        <f t="shared" si="9"/>
        <v>0</v>
      </c>
      <c r="L36" s="93">
        <f t="shared" si="10"/>
        <v>0</v>
      </c>
      <c r="M36" s="29"/>
      <c r="N36" s="28"/>
      <c r="O36" s="30">
        <f>IF(H36=0,0,1)</f>
        <v>0</v>
      </c>
      <c r="P36" s="30"/>
      <c r="Q36" s="30"/>
      <c r="R36" s="30"/>
      <c r="S36" s="30"/>
      <c r="T36" s="30">
        <f t="shared" ref="T36:T68" si="11">IF(L36=0,0,1)</f>
        <v>0</v>
      </c>
    </row>
    <row r="37" spans="1:20" s="27" customFormat="1" ht="12" x14ac:dyDescent="0.2">
      <c r="A37" s="40"/>
      <c r="B37" s="33" t="s">
        <v>58</v>
      </c>
      <c r="C37" s="33" t="s">
        <v>205</v>
      </c>
      <c r="D37" s="87">
        <v>4</v>
      </c>
      <c r="E37" s="88">
        <f t="shared" si="6"/>
        <v>450</v>
      </c>
      <c r="F37" s="89"/>
      <c r="G37" s="90">
        <f t="shared" si="7"/>
        <v>0</v>
      </c>
      <c r="H37" s="91">
        <f t="shared" si="8"/>
        <v>0</v>
      </c>
      <c r="I37" s="92">
        <v>900</v>
      </c>
      <c r="J37" s="89"/>
      <c r="K37" s="90">
        <f t="shared" si="9"/>
        <v>0</v>
      </c>
      <c r="L37" s="93">
        <f t="shared" si="10"/>
        <v>0</v>
      </c>
      <c r="M37" s="29"/>
      <c r="N37" s="28"/>
      <c r="O37" s="30">
        <f>IF(H37=0,0,1)</f>
        <v>0</v>
      </c>
      <c r="P37" s="30"/>
      <c r="Q37" s="30"/>
      <c r="R37" s="30"/>
      <c r="S37" s="30"/>
      <c r="T37" s="30">
        <f t="shared" si="11"/>
        <v>0</v>
      </c>
    </row>
    <row r="38" spans="1:20" s="27" customFormat="1" ht="12" x14ac:dyDescent="0.2">
      <c r="A38" s="40"/>
      <c r="B38" s="33" t="s">
        <v>59</v>
      </c>
      <c r="C38" s="33" t="s">
        <v>60</v>
      </c>
      <c r="D38" s="87">
        <v>4</v>
      </c>
      <c r="E38" s="88">
        <f t="shared" si="6"/>
        <v>450</v>
      </c>
      <c r="F38" s="89"/>
      <c r="G38" s="90">
        <f t="shared" si="7"/>
        <v>0</v>
      </c>
      <c r="H38" s="91">
        <f t="shared" si="8"/>
        <v>0</v>
      </c>
      <c r="I38" s="92">
        <v>900</v>
      </c>
      <c r="J38" s="89"/>
      <c r="K38" s="90">
        <f t="shared" si="9"/>
        <v>0</v>
      </c>
      <c r="L38" s="93">
        <f t="shared" si="10"/>
        <v>0</v>
      </c>
      <c r="M38" s="29"/>
      <c r="N38" s="28"/>
      <c r="O38" s="30">
        <f>IF(H38=0,0,1)</f>
        <v>0</v>
      </c>
      <c r="P38" s="30"/>
      <c r="Q38" s="30"/>
      <c r="R38" s="30"/>
      <c r="S38" s="30"/>
      <c r="T38" s="30">
        <f t="shared" si="11"/>
        <v>0</v>
      </c>
    </row>
    <row r="39" spans="1:20" s="27" customFormat="1" ht="12" x14ac:dyDescent="0.2">
      <c r="A39" s="40"/>
      <c r="B39" s="108" t="s">
        <v>61</v>
      </c>
      <c r="C39" s="108" t="s">
        <v>62</v>
      </c>
      <c r="D39" s="87">
        <v>4</v>
      </c>
      <c r="E39" s="88">
        <f t="shared" si="6"/>
        <v>450</v>
      </c>
      <c r="F39" s="89"/>
      <c r="G39" s="90">
        <f t="shared" si="7"/>
        <v>0</v>
      </c>
      <c r="H39" s="91">
        <f t="shared" si="8"/>
        <v>0</v>
      </c>
      <c r="I39" s="92">
        <v>900</v>
      </c>
      <c r="J39" s="89"/>
      <c r="K39" s="90">
        <f t="shared" si="9"/>
        <v>0</v>
      </c>
      <c r="L39" s="93">
        <f t="shared" si="10"/>
        <v>0</v>
      </c>
      <c r="M39" s="29"/>
      <c r="N39" s="28"/>
      <c r="O39" s="30">
        <f>IF(H39=0,0,1)</f>
        <v>0</v>
      </c>
      <c r="P39" s="30"/>
      <c r="Q39" s="30"/>
      <c r="R39" s="30"/>
      <c r="S39" s="30"/>
      <c r="T39" s="30">
        <f t="shared" si="11"/>
        <v>0</v>
      </c>
    </row>
    <row r="40" spans="1:20" s="27" customFormat="1" ht="12" x14ac:dyDescent="0.2">
      <c r="A40" s="40"/>
      <c r="B40" s="33" t="s">
        <v>63</v>
      </c>
      <c r="C40" s="103"/>
      <c r="D40" s="87">
        <v>6</v>
      </c>
      <c r="E40" s="88">
        <f t="shared" si="6"/>
        <v>200</v>
      </c>
      <c r="F40" s="89"/>
      <c r="G40" s="90">
        <f t="shared" si="7"/>
        <v>0</v>
      </c>
      <c r="H40" s="91">
        <f t="shared" si="8"/>
        <v>0</v>
      </c>
      <c r="I40" s="92">
        <v>400</v>
      </c>
      <c r="J40" s="89"/>
      <c r="K40" s="90">
        <f t="shared" si="9"/>
        <v>0</v>
      </c>
      <c r="L40" s="93">
        <f t="shared" si="10"/>
        <v>0</v>
      </c>
      <c r="M40" s="29"/>
      <c r="N40" s="28"/>
      <c r="O40" s="30">
        <f>IF(H40=0,0,1)</f>
        <v>0</v>
      </c>
      <c r="P40" s="30"/>
      <c r="Q40" s="30"/>
      <c r="R40" s="30"/>
      <c r="S40" s="30"/>
      <c r="T40" s="30">
        <f t="shared" si="11"/>
        <v>0</v>
      </c>
    </row>
    <row r="41" spans="1:20" s="27" customFormat="1" ht="12" x14ac:dyDescent="0.2">
      <c r="A41" s="40"/>
      <c r="B41" s="108" t="s">
        <v>64</v>
      </c>
      <c r="C41" s="108"/>
      <c r="D41" s="87">
        <v>6</v>
      </c>
      <c r="E41" s="88">
        <f t="shared" si="6"/>
        <v>200</v>
      </c>
      <c r="F41" s="89"/>
      <c r="G41" s="90">
        <f t="shared" si="7"/>
        <v>0</v>
      </c>
      <c r="H41" s="91">
        <f t="shared" si="8"/>
        <v>0</v>
      </c>
      <c r="I41" s="92">
        <v>400</v>
      </c>
      <c r="J41" s="89"/>
      <c r="K41" s="90">
        <f t="shared" si="9"/>
        <v>0</v>
      </c>
      <c r="L41" s="93">
        <f t="shared" si="10"/>
        <v>0</v>
      </c>
      <c r="M41" s="29"/>
      <c r="N41" s="28"/>
      <c r="O41" s="30">
        <f>IF(H41=0,0,1)</f>
        <v>0</v>
      </c>
      <c r="P41" s="30"/>
      <c r="Q41" s="30"/>
      <c r="R41" s="30"/>
      <c r="S41" s="30"/>
      <c r="T41" s="30">
        <f t="shared" si="11"/>
        <v>0</v>
      </c>
    </row>
    <row r="42" spans="1:20" s="27" customFormat="1" ht="12" x14ac:dyDescent="0.2">
      <c r="A42" s="40"/>
      <c r="B42" s="108" t="s">
        <v>65</v>
      </c>
      <c r="C42" s="108"/>
      <c r="D42" s="87">
        <v>8</v>
      </c>
      <c r="E42" s="88">
        <f t="shared" si="6"/>
        <v>75</v>
      </c>
      <c r="F42" s="89"/>
      <c r="G42" s="90">
        <f t="shared" si="7"/>
        <v>0</v>
      </c>
      <c r="H42" s="91">
        <f t="shared" si="8"/>
        <v>0</v>
      </c>
      <c r="I42" s="92">
        <v>150</v>
      </c>
      <c r="J42" s="89"/>
      <c r="K42" s="90">
        <f t="shared" si="9"/>
        <v>0</v>
      </c>
      <c r="L42" s="93">
        <f t="shared" si="10"/>
        <v>0</v>
      </c>
      <c r="M42" s="29"/>
      <c r="N42" s="28"/>
      <c r="O42" s="30">
        <f>IF(H42=0,0,1)</f>
        <v>0</v>
      </c>
      <c r="P42" s="30"/>
      <c r="Q42" s="30"/>
      <c r="R42" s="30"/>
      <c r="S42" s="30"/>
      <c r="T42" s="30">
        <f t="shared" si="11"/>
        <v>0</v>
      </c>
    </row>
    <row r="43" spans="1:20" s="27" customFormat="1" ht="12" x14ac:dyDescent="0.2">
      <c r="A43" s="49"/>
      <c r="B43" s="105" t="s">
        <v>66</v>
      </c>
      <c r="C43" s="105"/>
      <c r="D43" s="71">
        <v>4</v>
      </c>
      <c r="E43" s="72">
        <f t="shared" si="6"/>
        <v>450</v>
      </c>
      <c r="F43" s="73"/>
      <c r="G43" s="74">
        <f t="shared" si="7"/>
        <v>0</v>
      </c>
      <c r="H43" s="75">
        <f t="shared" si="8"/>
        <v>0</v>
      </c>
      <c r="I43" s="76">
        <v>900</v>
      </c>
      <c r="J43" s="73"/>
      <c r="K43" s="77">
        <f t="shared" si="9"/>
        <v>0</v>
      </c>
      <c r="L43" s="78">
        <f t="shared" si="10"/>
        <v>0</v>
      </c>
      <c r="M43" s="29"/>
      <c r="N43" s="28"/>
      <c r="O43" s="30">
        <f>IF(H43=0,0,1)</f>
        <v>0</v>
      </c>
      <c r="P43" s="30"/>
      <c r="Q43" s="30"/>
      <c r="R43" s="30"/>
      <c r="S43" s="30"/>
      <c r="T43" s="30">
        <f t="shared" si="11"/>
        <v>0</v>
      </c>
    </row>
    <row r="44" spans="1:20" s="27" customFormat="1" ht="12.75" customHeight="1" x14ac:dyDescent="0.2">
      <c r="A44" s="40" t="s">
        <v>67</v>
      </c>
      <c r="B44" s="100" t="s">
        <v>68</v>
      </c>
      <c r="C44" s="100" t="s">
        <v>69</v>
      </c>
      <c r="D44" s="80">
        <v>3</v>
      </c>
      <c r="E44" s="81">
        <f t="shared" si="6"/>
        <v>700</v>
      </c>
      <c r="F44" s="63"/>
      <c r="G44" s="82">
        <f t="shared" si="7"/>
        <v>0</v>
      </c>
      <c r="H44" s="83">
        <f t="shared" si="8"/>
        <v>0</v>
      </c>
      <c r="I44" s="84">
        <v>1400</v>
      </c>
      <c r="J44" s="63"/>
      <c r="K44" s="64">
        <f t="shared" si="9"/>
        <v>0</v>
      </c>
      <c r="L44" s="85">
        <f t="shared" si="10"/>
        <v>0</v>
      </c>
      <c r="M44" s="29"/>
      <c r="N44" s="28"/>
      <c r="O44" s="30">
        <f>IF(H44=0,0,1)</f>
        <v>0</v>
      </c>
      <c r="P44" s="30"/>
      <c r="Q44" s="30"/>
      <c r="R44" s="30"/>
      <c r="S44" s="30"/>
      <c r="T44" s="30">
        <f t="shared" si="11"/>
        <v>0</v>
      </c>
    </row>
    <row r="45" spans="1:20" s="27" customFormat="1" ht="12" x14ac:dyDescent="0.2">
      <c r="A45" s="40" t="s">
        <v>70</v>
      </c>
      <c r="B45" s="33" t="s">
        <v>71</v>
      </c>
      <c r="C45" s="103" t="s">
        <v>72</v>
      </c>
      <c r="D45" s="87">
        <v>4</v>
      </c>
      <c r="E45" s="88">
        <f t="shared" si="6"/>
        <v>450</v>
      </c>
      <c r="F45" s="89"/>
      <c r="G45" s="90">
        <f t="shared" si="7"/>
        <v>0</v>
      </c>
      <c r="H45" s="91">
        <f t="shared" si="8"/>
        <v>0</v>
      </c>
      <c r="I45" s="92">
        <v>900</v>
      </c>
      <c r="J45" s="89"/>
      <c r="K45" s="90">
        <f t="shared" si="9"/>
        <v>0</v>
      </c>
      <c r="L45" s="93">
        <f t="shared" si="10"/>
        <v>0</v>
      </c>
      <c r="M45" s="29"/>
      <c r="N45" s="28"/>
      <c r="O45" s="30">
        <f>IF(H45=0,0,1)</f>
        <v>0</v>
      </c>
      <c r="P45" s="30"/>
      <c r="Q45" s="30"/>
      <c r="R45" s="30"/>
      <c r="S45" s="30"/>
      <c r="T45" s="30">
        <f t="shared" si="11"/>
        <v>0</v>
      </c>
    </row>
    <row r="46" spans="1:20" s="27" customFormat="1" ht="12" x14ac:dyDescent="0.2">
      <c r="A46" s="40"/>
      <c r="B46" s="33" t="s">
        <v>73</v>
      </c>
      <c r="C46" s="103"/>
      <c r="D46" s="87">
        <v>6</v>
      </c>
      <c r="E46" s="88">
        <f t="shared" si="6"/>
        <v>200</v>
      </c>
      <c r="F46" s="89"/>
      <c r="G46" s="90">
        <f t="shared" si="7"/>
        <v>0</v>
      </c>
      <c r="H46" s="91">
        <f t="shared" si="8"/>
        <v>0</v>
      </c>
      <c r="I46" s="92">
        <v>400</v>
      </c>
      <c r="J46" s="89"/>
      <c r="K46" s="90">
        <f t="shared" si="9"/>
        <v>0</v>
      </c>
      <c r="L46" s="93">
        <f t="shared" si="10"/>
        <v>0</v>
      </c>
      <c r="M46" s="29"/>
      <c r="N46" s="28"/>
      <c r="O46" s="30">
        <f>IF(H46=0,0,1)</f>
        <v>0</v>
      </c>
      <c r="P46" s="30"/>
      <c r="Q46" s="30"/>
      <c r="R46" s="30"/>
      <c r="S46" s="30"/>
      <c r="T46" s="30">
        <f t="shared" si="11"/>
        <v>0</v>
      </c>
    </row>
    <row r="47" spans="1:20" s="27" customFormat="1" ht="12" x14ac:dyDescent="0.2">
      <c r="A47" s="40"/>
      <c r="B47" s="33" t="s">
        <v>74</v>
      </c>
      <c r="C47" s="33"/>
      <c r="D47" s="87">
        <v>6</v>
      </c>
      <c r="E47" s="88">
        <f t="shared" si="6"/>
        <v>200</v>
      </c>
      <c r="F47" s="89"/>
      <c r="G47" s="90">
        <f t="shared" si="7"/>
        <v>0</v>
      </c>
      <c r="H47" s="91">
        <f t="shared" si="8"/>
        <v>0</v>
      </c>
      <c r="I47" s="92">
        <v>400</v>
      </c>
      <c r="J47" s="89"/>
      <c r="K47" s="90">
        <f t="shared" si="9"/>
        <v>0</v>
      </c>
      <c r="L47" s="93">
        <f t="shared" si="10"/>
        <v>0</v>
      </c>
      <c r="M47" s="29"/>
      <c r="N47" s="28"/>
      <c r="O47" s="30">
        <f>IF(H47=0,0,1)</f>
        <v>0</v>
      </c>
      <c r="P47" s="30"/>
      <c r="Q47" s="30"/>
      <c r="R47" s="30"/>
      <c r="S47" s="30"/>
      <c r="T47" s="30">
        <f t="shared" si="11"/>
        <v>0</v>
      </c>
    </row>
    <row r="48" spans="1:20" s="27" customFormat="1" ht="12" x14ac:dyDescent="0.2">
      <c r="A48" s="40"/>
      <c r="B48" s="33" t="s">
        <v>75</v>
      </c>
      <c r="C48" s="103"/>
      <c r="D48" s="87">
        <v>4</v>
      </c>
      <c r="E48" s="88">
        <f t="shared" si="6"/>
        <v>450</v>
      </c>
      <c r="F48" s="89"/>
      <c r="G48" s="90">
        <f t="shared" si="7"/>
        <v>0</v>
      </c>
      <c r="H48" s="91">
        <f t="shared" si="8"/>
        <v>0</v>
      </c>
      <c r="I48" s="92">
        <v>900</v>
      </c>
      <c r="J48" s="89"/>
      <c r="K48" s="90">
        <f t="shared" si="9"/>
        <v>0</v>
      </c>
      <c r="L48" s="93">
        <f t="shared" si="10"/>
        <v>0</v>
      </c>
      <c r="M48" s="29"/>
      <c r="N48" s="28"/>
      <c r="O48" s="30">
        <f>IF(H48=0,0,1)</f>
        <v>0</v>
      </c>
      <c r="P48" s="30"/>
      <c r="Q48" s="30"/>
      <c r="R48" s="30"/>
      <c r="S48" s="30"/>
      <c r="T48" s="30">
        <f t="shared" si="11"/>
        <v>0</v>
      </c>
    </row>
    <row r="49" spans="1:20" s="27" customFormat="1" ht="12" x14ac:dyDescent="0.2">
      <c r="A49" s="40"/>
      <c r="B49" s="108" t="s">
        <v>76</v>
      </c>
      <c r="C49" s="108"/>
      <c r="D49" s="87">
        <v>4</v>
      </c>
      <c r="E49" s="88">
        <f t="shared" si="6"/>
        <v>450</v>
      </c>
      <c r="F49" s="89"/>
      <c r="G49" s="90">
        <f t="shared" si="7"/>
        <v>0</v>
      </c>
      <c r="H49" s="91">
        <f t="shared" si="8"/>
        <v>0</v>
      </c>
      <c r="I49" s="92">
        <v>900</v>
      </c>
      <c r="J49" s="89"/>
      <c r="K49" s="90">
        <f t="shared" si="9"/>
        <v>0</v>
      </c>
      <c r="L49" s="93">
        <f t="shared" si="10"/>
        <v>0</v>
      </c>
      <c r="M49" s="29"/>
      <c r="N49" s="28"/>
      <c r="O49" s="30">
        <f>IF(H49=0,0,1)</f>
        <v>0</v>
      </c>
      <c r="P49" s="30"/>
      <c r="Q49" s="30"/>
      <c r="R49" s="30"/>
      <c r="S49" s="30"/>
      <c r="T49" s="30">
        <f t="shared" si="11"/>
        <v>0</v>
      </c>
    </row>
    <row r="50" spans="1:20" s="27" customFormat="1" ht="12" x14ac:dyDescent="0.2">
      <c r="A50" s="40"/>
      <c r="B50" s="109" t="s">
        <v>218</v>
      </c>
      <c r="C50" s="109"/>
      <c r="D50" s="110">
        <v>2</v>
      </c>
      <c r="E50" s="88">
        <f t="shared" si="6"/>
        <v>1000</v>
      </c>
      <c r="F50" s="89"/>
      <c r="G50" s="90">
        <f t="shared" si="7"/>
        <v>0</v>
      </c>
      <c r="H50" s="91">
        <f t="shared" si="8"/>
        <v>0</v>
      </c>
      <c r="I50" s="111">
        <v>2000</v>
      </c>
      <c r="J50" s="89"/>
      <c r="K50" s="90">
        <f t="shared" si="9"/>
        <v>0</v>
      </c>
      <c r="L50" s="112">
        <f t="shared" si="10"/>
        <v>0</v>
      </c>
      <c r="M50" s="29"/>
      <c r="N50" s="28"/>
      <c r="O50" s="30"/>
      <c r="P50" s="30"/>
      <c r="Q50" s="30"/>
      <c r="R50" s="30"/>
      <c r="S50" s="30"/>
      <c r="T50" s="30">
        <f t="shared" si="11"/>
        <v>0</v>
      </c>
    </row>
    <row r="51" spans="1:20" s="27" customFormat="1" ht="12" x14ac:dyDescent="0.2">
      <c r="A51" s="49"/>
      <c r="B51" s="113" t="s">
        <v>77</v>
      </c>
      <c r="C51" s="113"/>
      <c r="D51" s="71">
        <v>3</v>
      </c>
      <c r="E51" s="72">
        <f t="shared" si="6"/>
        <v>700</v>
      </c>
      <c r="F51" s="73"/>
      <c r="G51" s="74">
        <f t="shared" si="7"/>
        <v>0</v>
      </c>
      <c r="H51" s="75">
        <f t="shared" si="8"/>
        <v>0</v>
      </c>
      <c r="I51" s="76">
        <v>1400</v>
      </c>
      <c r="J51" s="73"/>
      <c r="K51" s="77">
        <f t="shared" si="9"/>
        <v>0</v>
      </c>
      <c r="L51" s="78">
        <f t="shared" si="10"/>
        <v>0</v>
      </c>
      <c r="M51" s="29"/>
      <c r="N51" s="28"/>
      <c r="O51" s="30">
        <f>IF(H51=0,0,1)</f>
        <v>0</v>
      </c>
      <c r="P51" s="30"/>
      <c r="Q51" s="30"/>
      <c r="R51" s="30"/>
      <c r="S51" s="30"/>
      <c r="T51" s="30">
        <f t="shared" si="11"/>
        <v>0</v>
      </c>
    </row>
    <row r="52" spans="1:20" s="27" customFormat="1" ht="12" x14ac:dyDescent="0.2">
      <c r="A52" s="40" t="s">
        <v>78</v>
      </c>
      <c r="B52" s="100" t="s">
        <v>79</v>
      </c>
      <c r="C52" s="100" t="s">
        <v>80</v>
      </c>
      <c r="D52" s="80">
        <v>6</v>
      </c>
      <c r="E52" s="81">
        <f t="shared" si="6"/>
        <v>200</v>
      </c>
      <c r="F52" s="63"/>
      <c r="G52" s="82">
        <f t="shared" si="7"/>
        <v>0</v>
      </c>
      <c r="H52" s="83">
        <f t="shared" si="8"/>
        <v>0</v>
      </c>
      <c r="I52" s="84">
        <v>400</v>
      </c>
      <c r="J52" s="63"/>
      <c r="K52" s="64">
        <f t="shared" si="9"/>
        <v>0</v>
      </c>
      <c r="L52" s="85">
        <f t="shared" si="10"/>
        <v>0</v>
      </c>
      <c r="M52" s="29"/>
      <c r="N52" s="28"/>
      <c r="O52" s="30">
        <f>IF(H52=0,0,1)</f>
        <v>0</v>
      </c>
      <c r="P52" s="30"/>
      <c r="Q52" s="30"/>
      <c r="R52" s="30"/>
      <c r="S52" s="30"/>
      <c r="T52" s="30">
        <f t="shared" si="11"/>
        <v>0</v>
      </c>
    </row>
    <row r="53" spans="1:20" s="27" customFormat="1" ht="12" x14ac:dyDescent="0.2">
      <c r="A53" s="40"/>
      <c r="B53" s="108" t="s">
        <v>81</v>
      </c>
      <c r="C53" s="108"/>
      <c r="D53" s="87">
        <v>2</v>
      </c>
      <c r="E53" s="88">
        <f t="shared" si="6"/>
        <v>1000</v>
      </c>
      <c r="F53" s="89"/>
      <c r="G53" s="90">
        <f t="shared" si="7"/>
        <v>0</v>
      </c>
      <c r="H53" s="91">
        <f t="shared" si="8"/>
        <v>0</v>
      </c>
      <c r="I53" s="92">
        <v>2000</v>
      </c>
      <c r="J53" s="89"/>
      <c r="K53" s="90">
        <f t="shared" si="9"/>
        <v>0</v>
      </c>
      <c r="L53" s="93">
        <f t="shared" si="10"/>
        <v>0</v>
      </c>
      <c r="M53" s="29"/>
      <c r="N53" s="28"/>
      <c r="O53" s="30">
        <f>IF(H53=0,0,1)</f>
        <v>0</v>
      </c>
      <c r="P53" s="30"/>
      <c r="Q53" s="30"/>
      <c r="R53" s="30"/>
      <c r="S53" s="30"/>
      <c r="T53" s="30">
        <f t="shared" si="11"/>
        <v>0</v>
      </c>
    </row>
    <row r="54" spans="1:20" s="27" customFormat="1" ht="12" x14ac:dyDescent="0.2">
      <c r="A54" s="40"/>
      <c r="B54" s="108" t="s">
        <v>82</v>
      </c>
      <c r="C54" s="108"/>
      <c r="D54" s="87">
        <v>2</v>
      </c>
      <c r="E54" s="88">
        <f t="shared" si="6"/>
        <v>1000</v>
      </c>
      <c r="F54" s="89"/>
      <c r="G54" s="90">
        <f t="shared" si="7"/>
        <v>0</v>
      </c>
      <c r="H54" s="91">
        <f t="shared" si="8"/>
        <v>0</v>
      </c>
      <c r="I54" s="92">
        <v>2000</v>
      </c>
      <c r="J54" s="89"/>
      <c r="K54" s="90">
        <f t="shared" si="9"/>
        <v>0</v>
      </c>
      <c r="L54" s="93">
        <f t="shared" si="10"/>
        <v>0</v>
      </c>
      <c r="M54" s="29"/>
      <c r="N54" s="28"/>
      <c r="O54" s="30">
        <f>IF(H54=0,0,1)</f>
        <v>0</v>
      </c>
      <c r="P54" s="30"/>
      <c r="Q54" s="30"/>
      <c r="R54" s="30"/>
      <c r="S54" s="30"/>
      <c r="T54" s="30">
        <f t="shared" si="11"/>
        <v>0</v>
      </c>
    </row>
    <row r="55" spans="1:20" s="27" customFormat="1" ht="12" x14ac:dyDescent="0.2">
      <c r="A55" s="49"/>
      <c r="B55" s="105" t="s">
        <v>83</v>
      </c>
      <c r="C55" s="105" t="s">
        <v>206</v>
      </c>
      <c r="D55" s="71">
        <v>4</v>
      </c>
      <c r="E55" s="72">
        <f t="shared" si="6"/>
        <v>450</v>
      </c>
      <c r="F55" s="73"/>
      <c r="G55" s="74">
        <f t="shared" si="7"/>
        <v>0</v>
      </c>
      <c r="H55" s="75">
        <f t="shared" si="8"/>
        <v>0</v>
      </c>
      <c r="I55" s="76">
        <v>900</v>
      </c>
      <c r="J55" s="73"/>
      <c r="K55" s="77">
        <f t="shared" si="9"/>
        <v>0</v>
      </c>
      <c r="L55" s="78">
        <f t="shared" si="10"/>
        <v>0</v>
      </c>
      <c r="M55" s="29"/>
      <c r="N55" s="28"/>
      <c r="O55" s="30">
        <f>IF(H55=0,0,1)</f>
        <v>0</v>
      </c>
      <c r="P55" s="30"/>
      <c r="Q55" s="30"/>
      <c r="R55" s="30"/>
      <c r="S55" s="30"/>
      <c r="T55" s="30">
        <f t="shared" si="11"/>
        <v>0</v>
      </c>
    </row>
    <row r="56" spans="1:20" s="27" customFormat="1" ht="12" x14ac:dyDescent="0.2">
      <c r="A56" s="40" t="s">
        <v>36</v>
      </c>
      <c r="B56" s="100" t="s">
        <v>84</v>
      </c>
      <c r="C56" s="100" t="s">
        <v>85</v>
      </c>
      <c r="D56" s="80">
        <v>2</v>
      </c>
      <c r="E56" s="81">
        <f t="shared" si="6"/>
        <v>1000</v>
      </c>
      <c r="F56" s="63"/>
      <c r="G56" s="82">
        <f t="shared" si="7"/>
        <v>0</v>
      </c>
      <c r="H56" s="83">
        <f t="shared" si="8"/>
        <v>0</v>
      </c>
      <c r="I56" s="84">
        <v>2000</v>
      </c>
      <c r="J56" s="63"/>
      <c r="K56" s="64">
        <f t="shared" si="9"/>
        <v>0</v>
      </c>
      <c r="L56" s="85">
        <f t="shared" si="10"/>
        <v>0</v>
      </c>
      <c r="M56" s="29"/>
      <c r="N56" s="28"/>
      <c r="O56" s="30">
        <f>IF(H56=0,0,1)</f>
        <v>0</v>
      </c>
      <c r="P56" s="30"/>
      <c r="Q56" s="30"/>
      <c r="R56" s="30"/>
      <c r="S56" s="30"/>
      <c r="T56" s="30">
        <f t="shared" si="11"/>
        <v>0</v>
      </c>
    </row>
    <row r="57" spans="1:20" s="27" customFormat="1" ht="12" x14ac:dyDescent="0.2">
      <c r="A57" s="40"/>
      <c r="B57" s="108" t="s">
        <v>86</v>
      </c>
      <c r="C57" s="108"/>
      <c r="D57" s="87">
        <v>2</v>
      </c>
      <c r="E57" s="88">
        <f t="shared" si="6"/>
        <v>1000</v>
      </c>
      <c r="F57" s="114"/>
      <c r="G57" s="90">
        <f t="shared" si="7"/>
        <v>0</v>
      </c>
      <c r="H57" s="91">
        <f t="shared" si="8"/>
        <v>0</v>
      </c>
      <c r="I57" s="92">
        <v>2000</v>
      </c>
      <c r="J57" s="114"/>
      <c r="K57" s="115">
        <f t="shared" si="9"/>
        <v>0</v>
      </c>
      <c r="L57" s="93">
        <f t="shared" si="10"/>
        <v>0</v>
      </c>
      <c r="M57" s="29"/>
      <c r="N57" s="28"/>
      <c r="O57" s="30">
        <f>IF(H57=0,0,1)</f>
        <v>0</v>
      </c>
      <c r="P57" s="30"/>
      <c r="Q57" s="30"/>
      <c r="R57" s="30"/>
      <c r="S57" s="30"/>
      <c r="T57" s="30">
        <f t="shared" si="11"/>
        <v>0</v>
      </c>
    </row>
    <row r="58" spans="1:20" s="27" customFormat="1" ht="12" x14ac:dyDescent="0.2">
      <c r="A58" s="40"/>
      <c r="B58" s="33" t="s">
        <v>87</v>
      </c>
      <c r="C58" s="33" t="s">
        <v>207</v>
      </c>
      <c r="D58" s="87">
        <v>6</v>
      </c>
      <c r="E58" s="88">
        <f t="shared" si="6"/>
        <v>200</v>
      </c>
      <c r="F58" s="89"/>
      <c r="G58" s="90">
        <f t="shared" si="7"/>
        <v>0</v>
      </c>
      <c r="H58" s="91">
        <f t="shared" si="8"/>
        <v>0</v>
      </c>
      <c r="I58" s="92">
        <v>400</v>
      </c>
      <c r="J58" s="89"/>
      <c r="K58" s="90">
        <f t="shared" si="9"/>
        <v>0</v>
      </c>
      <c r="L58" s="93">
        <f t="shared" si="10"/>
        <v>0</v>
      </c>
      <c r="M58" s="29"/>
      <c r="N58" s="28"/>
      <c r="O58" s="30">
        <f>IF(H58=0,0,1)</f>
        <v>0</v>
      </c>
      <c r="P58" s="30"/>
      <c r="Q58" s="30"/>
      <c r="R58" s="30"/>
      <c r="S58" s="30"/>
      <c r="T58" s="30">
        <f t="shared" si="11"/>
        <v>0</v>
      </c>
    </row>
    <row r="59" spans="1:20" s="27" customFormat="1" ht="12" x14ac:dyDescent="0.2">
      <c r="A59" s="40"/>
      <c r="B59" s="33" t="s">
        <v>88</v>
      </c>
      <c r="C59" s="33"/>
      <c r="D59" s="87">
        <v>6</v>
      </c>
      <c r="E59" s="88">
        <f t="shared" si="6"/>
        <v>200</v>
      </c>
      <c r="F59" s="89"/>
      <c r="G59" s="90">
        <f t="shared" si="7"/>
        <v>0</v>
      </c>
      <c r="H59" s="91">
        <f t="shared" si="8"/>
        <v>0</v>
      </c>
      <c r="I59" s="92">
        <v>400</v>
      </c>
      <c r="J59" s="89"/>
      <c r="K59" s="90">
        <f t="shared" si="9"/>
        <v>0</v>
      </c>
      <c r="L59" s="93">
        <f t="shared" si="10"/>
        <v>0</v>
      </c>
      <c r="M59" s="29"/>
      <c r="N59" s="28"/>
      <c r="O59" s="30">
        <f>IF(H59=0,0,1)</f>
        <v>0</v>
      </c>
      <c r="P59" s="30"/>
      <c r="Q59" s="30"/>
      <c r="R59" s="30"/>
      <c r="S59" s="30"/>
      <c r="T59" s="30">
        <f t="shared" si="11"/>
        <v>0</v>
      </c>
    </row>
    <row r="60" spans="1:20" s="31" customFormat="1" ht="12" x14ac:dyDescent="0.2">
      <c r="A60" s="98"/>
      <c r="B60" s="33" t="s">
        <v>89</v>
      </c>
      <c r="C60" s="33"/>
      <c r="D60" s="87">
        <v>2</v>
      </c>
      <c r="E60" s="88">
        <f t="shared" si="6"/>
        <v>1000</v>
      </c>
      <c r="F60" s="89"/>
      <c r="G60" s="90">
        <f t="shared" si="7"/>
        <v>0</v>
      </c>
      <c r="H60" s="91">
        <f t="shared" si="8"/>
        <v>0</v>
      </c>
      <c r="I60" s="92">
        <v>2000</v>
      </c>
      <c r="J60" s="89"/>
      <c r="K60" s="90">
        <f t="shared" si="9"/>
        <v>0</v>
      </c>
      <c r="L60" s="93">
        <f t="shared" si="10"/>
        <v>0</v>
      </c>
      <c r="M60" s="29"/>
      <c r="N60" s="30"/>
      <c r="O60" s="30">
        <f>IF(H60=0,0,1)</f>
        <v>0</v>
      </c>
      <c r="P60" s="30"/>
      <c r="Q60" s="30"/>
      <c r="R60" s="30"/>
      <c r="S60" s="30"/>
      <c r="T60" s="30">
        <f t="shared" si="11"/>
        <v>0</v>
      </c>
    </row>
    <row r="61" spans="1:20" s="31" customFormat="1" ht="12" x14ac:dyDescent="0.2">
      <c r="A61" s="116"/>
      <c r="B61" s="33" t="s">
        <v>90</v>
      </c>
      <c r="C61" s="33" t="s">
        <v>192</v>
      </c>
      <c r="D61" s="87">
        <v>4</v>
      </c>
      <c r="E61" s="88">
        <f t="shared" si="6"/>
        <v>450</v>
      </c>
      <c r="F61" s="117"/>
      <c r="G61" s="90">
        <f t="shared" si="7"/>
        <v>0</v>
      </c>
      <c r="H61" s="91">
        <f t="shared" si="8"/>
        <v>0</v>
      </c>
      <c r="I61" s="92">
        <v>900</v>
      </c>
      <c r="J61" s="117"/>
      <c r="K61" s="82">
        <f t="shared" si="9"/>
        <v>0</v>
      </c>
      <c r="L61" s="93">
        <f t="shared" si="10"/>
        <v>0</v>
      </c>
      <c r="M61" s="29"/>
      <c r="N61" s="30"/>
      <c r="O61" s="30">
        <f>IF(H61=0,0,1)</f>
        <v>0</v>
      </c>
      <c r="P61" s="30"/>
      <c r="Q61" s="30"/>
      <c r="R61" s="30"/>
      <c r="S61" s="30"/>
      <c r="T61" s="30">
        <f t="shared" si="11"/>
        <v>0</v>
      </c>
    </row>
    <row r="62" spans="1:20" s="31" customFormat="1" ht="12" x14ac:dyDescent="0.2">
      <c r="A62" s="98"/>
      <c r="B62" s="118" t="s">
        <v>214</v>
      </c>
      <c r="C62" s="33"/>
      <c r="D62" s="87">
        <v>7</v>
      </c>
      <c r="E62" s="88">
        <v>125</v>
      </c>
      <c r="F62" s="89"/>
      <c r="G62" s="90">
        <f t="shared" si="7"/>
        <v>0</v>
      </c>
      <c r="H62" s="91">
        <f t="shared" si="8"/>
        <v>0</v>
      </c>
      <c r="I62" s="92">
        <v>250</v>
      </c>
      <c r="J62" s="89"/>
      <c r="K62" s="90">
        <f t="shared" si="9"/>
        <v>0</v>
      </c>
      <c r="L62" s="93">
        <f t="shared" si="10"/>
        <v>0</v>
      </c>
      <c r="M62" s="35"/>
      <c r="T62" s="31">
        <f>IF(L62=0,0,1)</f>
        <v>0</v>
      </c>
    </row>
    <row r="63" spans="1:20" s="31" customFormat="1" ht="12" x14ac:dyDescent="0.2">
      <c r="A63" s="98"/>
      <c r="B63" s="119" t="s">
        <v>212</v>
      </c>
      <c r="C63" s="119"/>
      <c r="D63" s="32">
        <v>9</v>
      </c>
      <c r="E63" s="120">
        <v>5</v>
      </c>
      <c r="F63" s="114"/>
      <c r="G63" s="90">
        <f t="shared" si="7"/>
        <v>0</v>
      </c>
      <c r="H63" s="121">
        <f t="shared" si="8"/>
        <v>0</v>
      </c>
      <c r="I63" s="122">
        <v>5</v>
      </c>
      <c r="J63" s="114"/>
      <c r="K63" s="115">
        <f t="shared" si="9"/>
        <v>0</v>
      </c>
      <c r="L63" s="123">
        <f t="shared" si="10"/>
        <v>0</v>
      </c>
      <c r="M63" s="29"/>
      <c r="T63" s="31">
        <f t="shared" si="11"/>
        <v>0</v>
      </c>
    </row>
    <row r="64" spans="1:20" s="31" customFormat="1" ht="24" x14ac:dyDescent="0.2">
      <c r="A64" s="124" t="s">
        <v>91</v>
      </c>
      <c r="B64" s="125" t="s">
        <v>92</v>
      </c>
      <c r="C64" s="126" t="s">
        <v>208</v>
      </c>
      <c r="D64" s="127">
        <v>9</v>
      </c>
      <c r="E64" s="128">
        <v>25</v>
      </c>
      <c r="F64" s="129"/>
      <c r="G64" s="130">
        <f t="shared" si="7"/>
        <v>0</v>
      </c>
      <c r="H64" s="131">
        <f t="shared" si="8"/>
        <v>0</v>
      </c>
      <c r="I64" s="132">
        <v>25</v>
      </c>
      <c r="J64" s="129"/>
      <c r="K64" s="130">
        <f t="shared" si="9"/>
        <v>0</v>
      </c>
      <c r="L64" s="133">
        <f t="shared" si="10"/>
        <v>0</v>
      </c>
      <c r="M64" s="29"/>
      <c r="O64" s="31">
        <f>IF(H64=0,0,1)</f>
        <v>0</v>
      </c>
      <c r="T64" s="31">
        <f t="shared" si="11"/>
        <v>0</v>
      </c>
    </row>
    <row r="65" spans="1:20" s="31" customFormat="1" ht="12" x14ac:dyDescent="0.2">
      <c r="A65" s="134"/>
      <c r="B65" s="135" t="s">
        <v>93</v>
      </c>
      <c r="C65" s="135"/>
      <c r="D65" s="136">
        <v>9</v>
      </c>
      <c r="E65" s="137">
        <v>15</v>
      </c>
      <c r="F65" s="73"/>
      <c r="G65" s="77">
        <f t="shared" si="7"/>
        <v>0</v>
      </c>
      <c r="H65" s="138">
        <f t="shared" si="8"/>
        <v>0</v>
      </c>
      <c r="I65" s="139">
        <v>15</v>
      </c>
      <c r="J65" s="73"/>
      <c r="K65" s="77">
        <f t="shared" si="9"/>
        <v>0</v>
      </c>
      <c r="L65" s="140">
        <f t="shared" si="10"/>
        <v>0</v>
      </c>
      <c r="M65" s="29"/>
      <c r="N65" s="30"/>
      <c r="O65" s="30">
        <f>IF(H65=0,0,1)</f>
        <v>0</v>
      </c>
      <c r="P65" s="30"/>
      <c r="Q65" s="30"/>
      <c r="R65" s="30"/>
      <c r="S65" s="30"/>
      <c r="T65" s="30">
        <f t="shared" si="11"/>
        <v>0</v>
      </c>
    </row>
    <row r="66" spans="1:20" s="31" customFormat="1" ht="12" x14ac:dyDescent="0.2">
      <c r="A66" s="98"/>
      <c r="B66" s="141" t="s">
        <v>94</v>
      </c>
      <c r="C66" s="142"/>
      <c r="D66" s="80"/>
      <c r="E66" s="81"/>
      <c r="F66" s="63"/>
      <c r="G66" s="82"/>
      <c r="H66" s="83"/>
      <c r="I66" s="84"/>
      <c r="J66" s="63"/>
      <c r="K66" s="64"/>
      <c r="L66" s="85"/>
      <c r="M66" s="29"/>
      <c r="N66" s="30"/>
      <c r="O66" s="30">
        <f>IF(H66=0,0,1)</f>
        <v>0</v>
      </c>
      <c r="P66" s="30"/>
      <c r="Q66" s="30"/>
      <c r="R66" s="30"/>
      <c r="S66" s="30"/>
      <c r="T66" s="30">
        <f t="shared" si="11"/>
        <v>0</v>
      </c>
    </row>
    <row r="67" spans="1:20" s="31" customFormat="1" ht="12.75" customHeight="1" x14ac:dyDescent="0.2">
      <c r="A67" s="98"/>
      <c r="B67" s="143" t="s">
        <v>94</v>
      </c>
      <c r="C67" s="143" t="s">
        <v>95</v>
      </c>
      <c r="D67" s="87">
        <v>2</v>
      </c>
      <c r="E67" s="88">
        <f>I67/2</f>
        <v>1000</v>
      </c>
      <c r="F67" s="89"/>
      <c r="G67" s="90">
        <f>IF(F67&gt;=E67,ROUNDDOWN(F67/E67,0),0)</f>
        <v>0</v>
      </c>
      <c r="H67" s="91">
        <f>IF(F67&lt;E67,F67/E67,0)</f>
        <v>0</v>
      </c>
      <c r="I67" s="92">
        <v>2000</v>
      </c>
      <c r="J67" s="89"/>
      <c r="K67" s="90">
        <f>IF(J67&gt;=I67,ROUNDDOWN(J67/I67,0),0)</f>
        <v>0</v>
      </c>
      <c r="L67" s="93">
        <f>IF(J67&lt;I67,J67/I67,0)</f>
        <v>0</v>
      </c>
      <c r="M67" s="29"/>
      <c r="N67" s="30"/>
      <c r="O67" s="30">
        <f>IF(H67=0,0,1)</f>
        <v>0</v>
      </c>
      <c r="P67" s="30"/>
      <c r="Q67" s="30"/>
      <c r="R67" s="30"/>
      <c r="S67" s="30"/>
      <c r="T67" s="30">
        <f t="shared" si="11"/>
        <v>0</v>
      </c>
    </row>
    <row r="68" spans="1:20" s="31" customFormat="1" ht="12.75" customHeight="1" x14ac:dyDescent="0.2">
      <c r="A68" s="134"/>
      <c r="B68" s="144" t="s">
        <v>94</v>
      </c>
      <c r="C68" s="144" t="s">
        <v>96</v>
      </c>
      <c r="D68" s="71">
        <v>2</v>
      </c>
      <c r="E68" s="72">
        <f>I68/2</f>
        <v>1000</v>
      </c>
      <c r="F68" s="145"/>
      <c r="G68" s="74">
        <f>IF(F68&gt;=E68,ROUNDDOWN(F68/E68,0),0)</f>
        <v>0</v>
      </c>
      <c r="H68" s="75">
        <f>IF(F68&lt;E68,F68/E68,0)</f>
        <v>0</v>
      </c>
      <c r="I68" s="76">
        <v>2000</v>
      </c>
      <c r="J68" s="145"/>
      <c r="K68" s="74">
        <f>IF(J68&gt;=I68,ROUNDDOWN(J68/I68,0),0)</f>
        <v>0</v>
      </c>
      <c r="L68" s="78">
        <f>IF(J68&lt;I68,J68/I68,0)</f>
        <v>0</v>
      </c>
      <c r="M68" s="29"/>
      <c r="N68" s="30"/>
      <c r="O68" s="30">
        <f>IF(H68=0,0,1)</f>
        <v>0</v>
      </c>
      <c r="P68" s="30"/>
      <c r="Q68" s="30"/>
      <c r="R68" s="30"/>
      <c r="S68" s="30"/>
      <c r="T68" s="30">
        <f t="shared" si="11"/>
        <v>0</v>
      </c>
    </row>
    <row r="69" spans="1:20" s="31" customFormat="1" ht="12.75" customHeight="1" x14ac:dyDescent="0.2">
      <c r="A69" s="98"/>
      <c r="B69" s="146" t="s">
        <v>97</v>
      </c>
      <c r="D69" s="32"/>
      <c r="E69" s="120"/>
      <c r="F69" s="147"/>
      <c r="G69" s="32">
        <f>SUM(G4:G68)</f>
        <v>0</v>
      </c>
      <c r="H69" s="32" t="s">
        <v>98</v>
      </c>
      <c r="I69" s="148"/>
      <c r="J69" s="147"/>
      <c r="K69" s="149">
        <f>SUM(K4:K68)</f>
        <v>0</v>
      </c>
      <c r="L69" s="150" t="s">
        <v>98</v>
      </c>
      <c r="M69" s="29"/>
      <c r="N69" s="30"/>
      <c r="O69" s="30"/>
      <c r="P69" s="30"/>
      <c r="Q69" s="30"/>
      <c r="R69" s="30"/>
      <c r="S69" s="30"/>
      <c r="T69" s="30"/>
    </row>
    <row r="70" spans="1:20" s="31" customFormat="1" ht="12.75" customHeight="1" x14ac:dyDescent="0.2">
      <c r="A70" s="98"/>
      <c r="B70" s="146" t="s">
        <v>99</v>
      </c>
      <c r="D70" s="32"/>
      <c r="E70" s="151" t="s">
        <v>100</v>
      </c>
      <c r="F70" s="37"/>
      <c r="G70" s="32" t="s">
        <v>101</v>
      </c>
      <c r="H70" s="29">
        <f>IF(ROUND(SUM(H4:H68),0)&lt;1,IF(O70=0,0,1),ROUND(SUM(H4:H68),0))</f>
        <v>0</v>
      </c>
      <c r="I70" s="152" t="s">
        <v>209</v>
      </c>
      <c r="J70" s="37"/>
      <c r="K70" s="32" t="s">
        <v>101</v>
      </c>
      <c r="L70" s="153">
        <f>IF(ROUND(SUM(L4:L68),0)&lt;1,IF(T70=0,0,1),ROUND(SUM(L4:L68),0))</f>
        <v>0</v>
      </c>
      <c r="M70" s="29"/>
      <c r="N70" s="30"/>
      <c r="O70" s="30">
        <f>SUM(O4:O69)</f>
        <v>0</v>
      </c>
      <c r="P70" s="30"/>
      <c r="Q70" s="30"/>
      <c r="R70" s="30"/>
      <c r="S70" s="30"/>
      <c r="T70" s="30">
        <f>SUM(T4:T69)</f>
        <v>0</v>
      </c>
    </row>
    <row r="71" spans="1:20" s="27" customFormat="1" thickBot="1" x14ac:dyDescent="0.25">
      <c r="A71" s="154"/>
      <c r="B71" s="155" t="s">
        <v>102</v>
      </c>
      <c r="C71" s="156"/>
      <c r="D71" s="157"/>
      <c r="E71" s="158" t="s">
        <v>100</v>
      </c>
      <c r="F71" s="159"/>
      <c r="G71" s="192">
        <f>G69+H70</f>
        <v>0</v>
      </c>
      <c r="H71" s="193"/>
      <c r="I71" s="160" t="s">
        <v>209</v>
      </c>
      <c r="J71" s="159"/>
      <c r="K71" s="192">
        <f>K69+L70</f>
        <v>0</v>
      </c>
      <c r="L71" s="194"/>
      <c r="M71" s="32"/>
    </row>
    <row r="72" spans="1:20" s="27" customFormat="1" ht="21" customHeight="1" x14ac:dyDescent="0.2">
      <c r="A72" s="161"/>
      <c r="B72" s="161"/>
      <c r="D72" s="162"/>
      <c r="E72" s="162"/>
      <c r="F72" s="163"/>
      <c r="G72" s="162"/>
      <c r="H72" s="162"/>
      <c r="I72" s="37"/>
      <c r="J72" s="163"/>
      <c r="K72" s="36"/>
      <c r="L72" s="162"/>
      <c r="M72" s="37"/>
    </row>
    <row r="73" spans="1:20" s="27" customFormat="1" ht="12" x14ac:dyDescent="0.2">
      <c r="A73" s="165"/>
      <c r="B73" s="165"/>
      <c r="C73" s="166"/>
      <c r="D73" s="167"/>
      <c r="E73" s="167"/>
      <c r="F73" s="168"/>
      <c r="G73" s="167"/>
      <c r="H73" s="167"/>
      <c r="I73" s="169"/>
      <c r="J73" s="168"/>
      <c r="K73" s="170"/>
      <c r="L73" s="167"/>
      <c r="M73" s="37"/>
    </row>
    <row r="74" spans="1:20" s="27" customFormat="1" ht="12" x14ac:dyDescent="0.2">
      <c r="A74" s="161"/>
      <c r="B74" s="161"/>
      <c r="D74" s="162"/>
      <c r="E74" s="162"/>
      <c r="F74" s="163"/>
      <c r="G74" s="162"/>
      <c r="H74" s="162"/>
      <c r="I74" s="37"/>
      <c r="J74" s="163"/>
      <c r="K74" s="34"/>
      <c r="L74" s="162"/>
      <c r="M74" s="37"/>
    </row>
    <row r="75" spans="1:20" s="27" customFormat="1" ht="18.75" customHeight="1" x14ac:dyDescent="0.2">
      <c r="A75" s="161"/>
      <c r="F75" s="164"/>
      <c r="J75" s="164"/>
      <c r="K75" s="38"/>
      <c r="M75" s="39"/>
    </row>
    <row r="76" spans="1:20" s="27" customFormat="1" ht="12" x14ac:dyDescent="0.2"/>
    <row r="77" spans="1:20" x14ac:dyDescent="0.2">
      <c r="B77" s="23"/>
      <c r="M77"/>
    </row>
  </sheetData>
  <mergeCells count="3">
    <mergeCell ref="A1:C1"/>
    <mergeCell ref="G71:H71"/>
    <mergeCell ref="K71:L71"/>
  </mergeCells>
  <phoneticPr fontId="4" type="noConversion"/>
  <pageMargins left="0.75798611111111114" right="0.39370078740157483" top="0.66571969696969702" bottom="0.51155303030303034" header="0.30833333333333335" footer="0.20555555555555555"/>
  <pageSetup paperSize="9" scale="74" orientation="portrait" r:id="rId1"/>
  <headerFooter alignWithMargins="0">
    <oddHeader>&amp;L&amp;"Arial,Fett"&amp;14Analysenkonzept
&amp;10(KP 8.9.1)&amp;R&amp;14SwissGAP FGK&amp;"Arial,Fett"&amp;12
&amp;"Arial,Standard"&amp;10Umsetzungsdokumentation</oddHeader>
    <oddFooter>&amp;L&amp;9Version 2026-V1.0 (01.01.2026)&amp;CRegister 12&amp;R&amp;"Tahoma,Standard"&amp;9&amp;P/1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6"/>
  <sheetViews>
    <sheetView view="pageLayout" zoomScale="115" zoomScaleNormal="100" zoomScalePageLayoutView="115" workbookViewId="0">
      <selection activeCell="D1" sqref="D1"/>
    </sheetView>
  </sheetViews>
  <sheetFormatPr baseColWidth="10" defaultRowHeight="12.75" x14ac:dyDescent="0.2"/>
  <cols>
    <col min="1" max="1" width="14.140625" style="16" customWidth="1"/>
    <col min="2" max="2" width="17.7109375" style="16" bestFit="1" customWidth="1"/>
    <col min="3" max="3" width="21.85546875" style="16" customWidth="1"/>
    <col min="4" max="4" width="3.85546875" style="16" customWidth="1"/>
    <col min="5" max="5" width="5.85546875" style="16" customWidth="1"/>
    <col min="6" max="6" width="9" style="16" customWidth="1"/>
    <col min="7" max="7" width="7.42578125" style="16" customWidth="1"/>
    <col min="8" max="8" width="9.5703125" style="16" customWidth="1"/>
    <col min="9" max="9" width="4.140625" style="16" customWidth="1"/>
    <col min="10" max="10" width="5.85546875" style="16" customWidth="1"/>
    <col min="11" max="11" width="9.140625" style="16" customWidth="1"/>
    <col min="12" max="12" width="6.85546875" style="16" customWidth="1"/>
    <col min="13" max="13" width="9.85546875" style="16" customWidth="1"/>
    <col min="14" max="14" width="11.140625" customWidth="1"/>
    <col min="15" max="15" width="5.140625" customWidth="1"/>
    <col min="16" max="16" width="5.7109375" customWidth="1"/>
    <col min="17" max="20" width="4.7109375" customWidth="1"/>
    <col min="21" max="21" width="5" customWidth="1"/>
    <col min="22" max="23" width="4.7109375" customWidth="1"/>
  </cols>
  <sheetData>
    <row r="1" spans="1:21" s="11" customFormat="1" ht="112.15" customHeight="1" x14ac:dyDescent="0.2">
      <c r="A1" s="195" t="s">
        <v>221</v>
      </c>
      <c r="B1" s="196"/>
      <c r="C1" s="196"/>
      <c r="D1" s="184" t="s">
        <v>103</v>
      </c>
      <c r="E1" s="184" t="s">
        <v>104</v>
      </c>
      <c r="F1" s="185" t="s">
        <v>105</v>
      </c>
      <c r="G1" s="186" t="s">
        <v>106</v>
      </c>
      <c r="H1" s="187" t="s">
        <v>107</v>
      </c>
      <c r="I1" s="188" t="s">
        <v>108</v>
      </c>
      <c r="J1" s="185" t="s">
        <v>109</v>
      </c>
      <c r="K1" s="186" t="s">
        <v>110</v>
      </c>
      <c r="L1" s="189" t="s">
        <v>111</v>
      </c>
      <c r="M1" s="8"/>
      <c r="N1" s="9"/>
      <c r="O1" s="10"/>
      <c r="P1" s="10"/>
      <c r="Q1" s="10"/>
      <c r="R1" s="10"/>
      <c r="S1" s="9"/>
      <c r="T1" s="10"/>
      <c r="U1" s="10"/>
    </row>
    <row r="2" spans="1:21" x14ac:dyDescent="0.2">
      <c r="A2" s="178" t="s">
        <v>112</v>
      </c>
      <c r="B2" s="41" t="s">
        <v>113</v>
      </c>
      <c r="C2" s="41" t="s">
        <v>114</v>
      </c>
      <c r="D2" s="42"/>
      <c r="E2" s="43"/>
      <c r="F2" s="44"/>
      <c r="G2" s="45"/>
      <c r="H2" s="46"/>
      <c r="I2" s="47"/>
      <c r="J2" s="44"/>
      <c r="K2" s="44"/>
      <c r="L2" s="48"/>
      <c r="M2"/>
      <c r="N2" s="1"/>
      <c r="O2" s="1"/>
      <c r="P2" s="1"/>
      <c r="Q2" s="1"/>
      <c r="R2" s="1"/>
      <c r="S2" s="1"/>
      <c r="T2" s="1"/>
    </row>
    <row r="3" spans="1:21" s="16" customFormat="1" x14ac:dyDescent="0.2">
      <c r="A3" s="166"/>
      <c r="B3" s="50" t="s">
        <v>115</v>
      </c>
      <c r="C3" s="51"/>
      <c r="D3" s="52"/>
      <c r="E3" s="53"/>
      <c r="F3" s="54"/>
      <c r="G3" s="55"/>
      <c r="H3" s="56"/>
      <c r="I3" s="57"/>
      <c r="J3" s="54"/>
      <c r="K3" s="58"/>
      <c r="L3" s="59"/>
      <c r="N3" s="24"/>
      <c r="O3" s="24"/>
      <c r="P3" s="24"/>
      <c r="Q3" s="24"/>
      <c r="R3" s="24"/>
      <c r="S3" s="24"/>
      <c r="T3" s="24"/>
    </row>
    <row r="4" spans="1:21" x14ac:dyDescent="0.2">
      <c r="A4" s="27" t="s">
        <v>116</v>
      </c>
      <c r="B4" s="60" t="s">
        <v>117</v>
      </c>
      <c r="C4" s="60"/>
      <c r="D4" s="61">
        <v>3</v>
      </c>
      <c r="E4" s="62">
        <f>I4/2</f>
        <v>700</v>
      </c>
      <c r="F4" s="63"/>
      <c r="G4" s="64">
        <f>IF(F4&gt;=E4,ROUNDDOWN(F4/E4,0),0)</f>
        <v>0</v>
      </c>
      <c r="H4" s="65">
        <f>IF(F4&lt;E4,F4/E4,0)</f>
        <v>0</v>
      </c>
      <c r="I4" s="67">
        <v>1400</v>
      </c>
      <c r="J4" s="63"/>
      <c r="K4" s="64">
        <f>IF(J4&gt;=I4,ROUNDDOWN(J4/I4,0),0)</f>
        <v>0</v>
      </c>
      <c r="L4" s="68">
        <f>IF(J4&lt;I4,J4/I4,0)</f>
        <v>0</v>
      </c>
      <c r="M4" s="2"/>
      <c r="N4" s="1"/>
      <c r="O4" s="3">
        <f>IF(H4=0,0,1)</f>
        <v>0</v>
      </c>
      <c r="P4" s="3"/>
      <c r="Q4" s="3"/>
      <c r="R4" s="3"/>
      <c r="S4" s="3"/>
      <c r="T4" s="3">
        <f t="shared" ref="T4:T66" si="0">IF(L4=0,0,1)</f>
        <v>0</v>
      </c>
    </row>
    <row r="5" spans="1:21" x14ac:dyDescent="0.2">
      <c r="A5" s="166"/>
      <c r="B5" s="70" t="s">
        <v>118</v>
      </c>
      <c r="C5" s="70" t="s">
        <v>119</v>
      </c>
      <c r="D5" s="71">
        <v>3</v>
      </c>
      <c r="E5" s="72">
        <f t="shared" ref="E5:E23" si="1">I5/2</f>
        <v>700</v>
      </c>
      <c r="F5" s="73"/>
      <c r="G5" s="74">
        <f t="shared" ref="G5:G67" si="2">IF(F5&gt;=E5,ROUNDDOWN(F5/E5,0),0)</f>
        <v>0</v>
      </c>
      <c r="H5" s="75">
        <f t="shared" ref="H5:H67" si="3">IF(F5&lt;E5,F5/E5,0)</f>
        <v>0</v>
      </c>
      <c r="I5" s="76">
        <v>1400</v>
      </c>
      <c r="J5" s="73"/>
      <c r="K5" s="77">
        <f t="shared" ref="K5:K67" si="4">IF(J5&gt;=I5,ROUNDDOWN(J5/I5,0),0)</f>
        <v>0</v>
      </c>
      <c r="L5" s="78">
        <f t="shared" ref="L5:L67" si="5">IF(J5&lt;I5,J5/I5,0)</f>
        <v>0</v>
      </c>
      <c r="M5" s="2"/>
      <c r="N5" s="1"/>
      <c r="O5" s="3">
        <f>IF(H5=0,0,1)</f>
        <v>0</v>
      </c>
      <c r="P5" s="3"/>
      <c r="Q5" s="3"/>
      <c r="R5" s="3"/>
      <c r="S5" s="3"/>
      <c r="T5" s="3">
        <f t="shared" si="0"/>
        <v>0</v>
      </c>
    </row>
    <row r="6" spans="1:21" x14ac:dyDescent="0.2">
      <c r="A6" s="27" t="s">
        <v>120</v>
      </c>
      <c r="B6" s="79" t="s">
        <v>121</v>
      </c>
      <c r="C6" s="79"/>
      <c r="D6" s="80">
        <v>6</v>
      </c>
      <c r="E6" s="81">
        <f t="shared" si="1"/>
        <v>200</v>
      </c>
      <c r="F6" s="63"/>
      <c r="G6" s="82">
        <f t="shared" si="2"/>
        <v>0</v>
      </c>
      <c r="H6" s="83">
        <f t="shared" si="3"/>
        <v>0</v>
      </c>
      <c r="I6" s="84">
        <v>400</v>
      </c>
      <c r="J6" s="63"/>
      <c r="K6" s="64">
        <f t="shared" si="4"/>
        <v>0</v>
      </c>
      <c r="L6" s="85">
        <f t="shared" si="5"/>
        <v>0</v>
      </c>
      <c r="M6" s="2"/>
      <c r="N6" s="1"/>
      <c r="O6" s="3">
        <f>IF(H6=0,0,1)</f>
        <v>0</v>
      </c>
      <c r="P6" s="3"/>
      <c r="Q6" s="3"/>
      <c r="R6" s="3"/>
      <c r="S6" s="3"/>
      <c r="T6" s="3">
        <f t="shared" si="0"/>
        <v>0</v>
      </c>
    </row>
    <row r="7" spans="1:21" x14ac:dyDescent="0.2">
      <c r="A7" s="27"/>
      <c r="B7" s="86" t="s">
        <v>216</v>
      </c>
      <c r="C7" s="86"/>
      <c r="D7" s="87">
        <v>7</v>
      </c>
      <c r="E7" s="88">
        <v>125</v>
      </c>
      <c r="F7" s="89"/>
      <c r="G7" s="90">
        <f t="shared" si="2"/>
        <v>0</v>
      </c>
      <c r="H7" s="91">
        <f t="shared" si="3"/>
        <v>0</v>
      </c>
      <c r="I7" s="92">
        <v>250</v>
      </c>
      <c r="J7" s="89"/>
      <c r="K7" s="90">
        <f t="shared" si="4"/>
        <v>0</v>
      </c>
      <c r="L7" s="93">
        <f t="shared" si="5"/>
        <v>0</v>
      </c>
      <c r="M7" s="2"/>
      <c r="N7" s="1"/>
      <c r="O7" s="3">
        <f>IF(H7=0,0,1)</f>
        <v>0</v>
      </c>
      <c r="P7" s="3"/>
      <c r="Q7" s="3"/>
      <c r="R7" s="3"/>
      <c r="S7" s="3"/>
      <c r="T7" s="3">
        <f t="shared" si="0"/>
        <v>0</v>
      </c>
    </row>
    <row r="8" spans="1:21" x14ac:dyDescent="0.2">
      <c r="A8" s="27"/>
      <c r="B8" s="86" t="s">
        <v>122</v>
      </c>
      <c r="C8" s="86"/>
      <c r="D8" s="87">
        <v>4</v>
      </c>
      <c r="E8" s="88">
        <f t="shared" si="1"/>
        <v>450</v>
      </c>
      <c r="F8" s="89"/>
      <c r="G8" s="90">
        <f t="shared" si="2"/>
        <v>0</v>
      </c>
      <c r="H8" s="91">
        <f t="shared" si="3"/>
        <v>0</v>
      </c>
      <c r="I8" s="92">
        <v>900</v>
      </c>
      <c r="J8" s="89"/>
      <c r="K8" s="90">
        <f t="shared" si="4"/>
        <v>0</v>
      </c>
      <c r="L8" s="93">
        <f t="shared" si="5"/>
        <v>0</v>
      </c>
      <c r="M8" s="2"/>
      <c r="N8" s="1"/>
      <c r="O8" s="3">
        <f>IF(H8=0,0,1)</f>
        <v>0</v>
      </c>
      <c r="P8" s="3"/>
      <c r="Q8" s="3"/>
      <c r="R8" s="3"/>
      <c r="S8" s="3"/>
      <c r="T8" s="3">
        <f t="shared" si="0"/>
        <v>0</v>
      </c>
    </row>
    <row r="9" spans="1:21" x14ac:dyDescent="0.2">
      <c r="A9" s="27"/>
      <c r="B9" s="86" t="s">
        <v>123</v>
      </c>
      <c r="C9" s="86"/>
      <c r="D9" s="87">
        <v>4</v>
      </c>
      <c r="E9" s="88">
        <f t="shared" si="1"/>
        <v>450</v>
      </c>
      <c r="F9" s="89"/>
      <c r="G9" s="90">
        <f t="shared" si="2"/>
        <v>0</v>
      </c>
      <c r="H9" s="91">
        <f>IF(F9&lt;E9,F9/E9,0)</f>
        <v>0</v>
      </c>
      <c r="I9" s="92">
        <v>900</v>
      </c>
      <c r="J9" s="89"/>
      <c r="K9" s="90">
        <f t="shared" si="4"/>
        <v>0</v>
      </c>
      <c r="L9" s="93">
        <f t="shared" si="5"/>
        <v>0</v>
      </c>
      <c r="M9" s="2"/>
      <c r="N9" s="1"/>
      <c r="O9" s="3">
        <f>IF(H9=0,0,1)</f>
        <v>0</v>
      </c>
      <c r="P9" s="3"/>
      <c r="Q9" s="3"/>
      <c r="R9" s="3"/>
      <c r="S9" s="3"/>
      <c r="T9" s="3">
        <f t="shared" si="0"/>
        <v>0</v>
      </c>
    </row>
    <row r="10" spans="1:21" ht="23.45" customHeight="1" x14ac:dyDescent="0.2">
      <c r="A10" s="166"/>
      <c r="B10" s="94" t="s">
        <v>124</v>
      </c>
      <c r="C10" s="95" t="s">
        <v>125</v>
      </c>
      <c r="D10" s="71">
        <v>6</v>
      </c>
      <c r="E10" s="72">
        <f t="shared" si="1"/>
        <v>200</v>
      </c>
      <c r="F10" s="73"/>
      <c r="G10" s="74">
        <f t="shared" si="2"/>
        <v>0</v>
      </c>
      <c r="H10" s="75">
        <f t="shared" si="3"/>
        <v>0</v>
      </c>
      <c r="I10" s="76">
        <v>400</v>
      </c>
      <c r="J10" s="73"/>
      <c r="K10" s="77">
        <f t="shared" si="4"/>
        <v>0</v>
      </c>
      <c r="L10" s="78">
        <f t="shared" si="5"/>
        <v>0</v>
      </c>
      <c r="M10" s="2"/>
      <c r="N10" s="1"/>
      <c r="O10" s="3">
        <f>IF(H10=0,0,1)</f>
        <v>0</v>
      </c>
      <c r="P10" s="3"/>
      <c r="Q10" s="3"/>
      <c r="R10" s="3"/>
      <c r="S10" s="3"/>
      <c r="T10" s="3">
        <f t="shared" si="0"/>
        <v>0</v>
      </c>
    </row>
    <row r="11" spans="1:21" x14ac:dyDescent="0.2">
      <c r="A11" s="27" t="s">
        <v>126</v>
      </c>
      <c r="B11" s="96" t="s">
        <v>127</v>
      </c>
      <c r="C11" s="96"/>
      <c r="D11" s="80">
        <v>7</v>
      </c>
      <c r="E11" s="81">
        <f t="shared" si="1"/>
        <v>125</v>
      </c>
      <c r="F11" s="63"/>
      <c r="G11" s="82">
        <f t="shared" si="2"/>
        <v>0</v>
      </c>
      <c r="H11" s="83">
        <f t="shared" si="3"/>
        <v>0</v>
      </c>
      <c r="I11" s="84">
        <v>250</v>
      </c>
      <c r="J11" s="63"/>
      <c r="K11" s="64">
        <f t="shared" si="4"/>
        <v>0</v>
      </c>
      <c r="L11" s="85">
        <f t="shared" si="5"/>
        <v>0</v>
      </c>
      <c r="M11" s="2"/>
      <c r="N11" s="1"/>
      <c r="O11" s="3">
        <f>IF(H11=0,0,1)</f>
        <v>0</v>
      </c>
      <c r="P11" s="3"/>
      <c r="Q11" s="3"/>
      <c r="R11" s="3"/>
      <c r="S11" s="3"/>
      <c r="T11" s="3">
        <f t="shared" si="0"/>
        <v>0</v>
      </c>
    </row>
    <row r="12" spans="1:21" x14ac:dyDescent="0.2">
      <c r="A12" s="27"/>
      <c r="B12" s="86" t="s">
        <v>128</v>
      </c>
      <c r="C12" s="86"/>
      <c r="D12" s="87">
        <v>8</v>
      </c>
      <c r="E12" s="88">
        <f t="shared" si="1"/>
        <v>75</v>
      </c>
      <c r="F12" s="89"/>
      <c r="G12" s="90">
        <f t="shared" si="2"/>
        <v>0</v>
      </c>
      <c r="H12" s="91">
        <f t="shared" si="3"/>
        <v>0</v>
      </c>
      <c r="I12" s="92">
        <v>150</v>
      </c>
      <c r="J12" s="89"/>
      <c r="K12" s="90">
        <f t="shared" si="4"/>
        <v>0</v>
      </c>
      <c r="L12" s="93">
        <f t="shared" si="5"/>
        <v>0</v>
      </c>
      <c r="M12" s="2"/>
      <c r="N12" s="1"/>
      <c r="O12" s="3">
        <f>IF(H12=0,0,1)</f>
        <v>0</v>
      </c>
      <c r="P12" s="3"/>
      <c r="Q12" s="3"/>
      <c r="R12" s="3"/>
      <c r="S12" s="3"/>
      <c r="T12" s="3">
        <f t="shared" si="0"/>
        <v>0</v>
      </c>
    </row>
    <row r="13" spans="1:21" x14ac:dyDescent="0.2">
      <c r="A13" s="166"/>
      <c r="B13" s="94" t="s">
        <v>129</v>
      </c>
      <c r="C13" s="94"/>
      <c r="D13" s="71">
        <v>7</v>
      </c>
      <c r="E13" s="72">
        <f t="shared" si="1"/>
        <v>125</v>
      </c>
      <c r="F13" s="73"/>
      <c r="G13" s="74">
        <f t="shared" si="2"/>
        <v>0</v>
      </c>
      <c r="H13" s="75">
        <f t="shared" si="3"/>
        <v>0</v>
      </c>
      <c r="I13" s="76">
        <v>250</v>
      </c>
      <c r="J13" s="73"/>
      <c r="K13" s="77">
        <f t="shared" si="4"/>
        <v>0</v>
      </c>
      <c r="L13" s="78">
        <f t="shared" si="5"/>
        <v>0</v>
      </c>
      <c r="M13" s="2"/>
      <c r="N13" s="1"/>
      <c r="O13" s="3">
        <f>IF(H13=0,0,1)</f>
        <v>0</v>
      </c>
      <c r="P13" s="3"/>
      <c r="Q13" s="3"/>
      <c r="R13" s="3"/>
      <c r="S13" s="3"/>
      <c r="T13" s="3">
        <f t="shared" si="0"/>
        <v>0</v>
      </c>
    </row>
    <row r="14" spans="1:21" x14ac:dyDescent="0.2">
      <c r="A14" s="27" t="s">
        <v>130</v>
      </c>
      <c r="B14" s="96" t="s">
        <v>131</v>
      </c>
      <c r="C14" s="96" t="s">
        <v>132</v>
      </c>
      <c r="D14" s="80">
        <v>2</v>
      </c>
      <c r="E14" s="81">
        <f t="shared" si="1"/>
        <v>1000</v>
      </c>
      <c r="F14" s="63"/>
      <c r="G14" s="82">
        <f t="shared" si="2"/>
        <v>0</v>
      </c>
      <c r="H14" s="83">
        <f t="shared" si="3"/>
        <v>0</v>
      </c>
      <c r="I14" s="84">
        <v>2000</v>
      </c>
      <c r="J14" s="63"/>
      <c r="K14" s="64">
        <f t="shared" si="4"/>
        <v>0</v>
      </c>
      <c r="L14" s="85">
        <f t="shared" si="5"/>
        <v>0</v>
      </c>
      <c r="M14" s="2"/>
      <c r="N14" s="1"/>
      <c r="O14" s="3">
        <f>IF(H14=0,0,1)</f>
        <v>0</v>
      </c>
      <c r="P14" s="3"/>
      <c r="Q14" s="3"/>
      <c r="R14" s="3"/>
      <c r="S14" s="3"/>
      <c r="T14" s="3">
        <f t="shared" si="0"/>
        <v>0</v>
      </c>
    </row>
    <row r="15" spans="1:21" x14ac:dyDescent="0.2">
      <c r="A15" s="27"/>
      <c r="B15" s="86" t="s">
        <v>133</v>
      </c>
      <c r="C15" s="86"/>
      <c r="D15" s="87">
        <v>2</v>
      </c>
      <c r="E15" s="88">
        <f t="shared" si="1"/>
        <v>1000</v>
      </c>
      <c r="F15" s="89"/>
      <c r="G15" s="90">
        <f t="shared" si="2"/>
        <v>0</v>
      </c>
      <c r="H15" s="91">
        <f t="shared" si="3"/>
        <v>0</v>
      </c>
      <c r="I15" s="92">
        <v>2000</v>
      </c>
      <c r="J15" s="89"/>
      <c r="K15" s="90">
        <f t="shared" si="4"/>
        <v>0</v>
      </c>
      <c r="L15" s="93">
        <f t="shared" si="5"/>
        <v>0</v>
      </c>
      <c r="M15" s="2"/>
      <c r="N15" s="1"/>
      <c r="O15" s="3">
        <f>IF(H15=0,0,1)</f>
        <v>0</v>
      </c>
      <c r="P15" s="3"/>
      <c r="Q15" s="3"/>
      <c r="R15" s="3"/>
      <c r="S15" s="3"/>
      <c r="T15" s="3">
        <f t="shared" si="0"/>
        <v>0</v>
      </c>
    </row>
    <row r="16" spans="1:21" x14ac:dyDescent="0.2">
      <c r="A16" s="27"/>
      <c r="B16" s="97" t="s">
        <v>29</v>
      </c>
      <c r="C16" s="97" t="s">
        <v>134</v>
      </c>
      <c r="D16" s="87">
        <v>2</v>
      </c>
      <c r="E16" s="88">
        <f t="shared" si="1"/>
        <v>1000</v>
      </c>
      <c r="F16" s="89"/>
      <c r="G16" s="90">
        <f t="shared" si="2"/>
        <v>0</v>
      </c>
      <c r="H16" s="91">
        <f t="shared" si="3"/>
        <v>0</v>
      </c>
      <c r="I16" s="92">
        <v>2000</v>
      </c>
      <c r="J16" s="89"/>
      <c r="K16" s="90">
        <f t="shared" si="4"/>
        <v>0</v>
      </c>
      <c r="L16" s="93">
        <f t="shared" si="5"/>
        <v>0</v>
      </c>
      <c r="M16" s="2"/>
      <c r="N16" s="1"/>
      <c r="O16" s="3">
        <f>IF(H16=0,0,1)</f>
        <v>0</v>
      </c>
      <c r="P16" s="3"/>
      <c r="Q16" s="3"/>
      <c r="R16" s="3"/>
      <c r="S16" s="3"/>
      <c r="T16" s="3">
        <f t="shared" si="0"/>
        <v>0</v>
      </c>
    </row>
    <row r="17" spans="1:20" x14ac:dyDescent="0.2">
      <c r="A17" s="166"/>
      <c r="B17" s="70" t="s">
        <v>135</v>
      </c>
      <c r="C17" s="70"/>
      <c r="D17" s="71">
        <v>2</v>
      </c>
      <c r="E17" s="72">
        <f t="shared" si="1"/>
        <v>1000</v>
      </c>
      <c r="F17" s="73"/>
      <c r="G17" s="74">
        <f t="shared" si="2"/>
        <v>0</v>
      </c>
      <c r="H17" s="75">
        <f t="shared" si="3"/>
        <v>0</v>
      </c>
      <c r="I17" s="76">
        <v>2000</v>
      </c>
      <c r="J17" s="73"/>
      <c r="K17" s="77">
        <f t="shared" si="4"/>
        <v>0</v>
      </c>
      <c r="L17" s="78">
        <f t="shared" si="5"/>
        <v>0</v>
      </c>
      <c r="M17" s="2"/>
      <c r="N17" s="1"/>
      <c r="O17" s="3">
        <f>IF(H17=0,0,1)</f>
        <v>0</v>
      </c>
      <c r="P17" s="3"/>
      <c r="Q17" s="3"/>
      <c r="R17" s="3"/>
      <c r="S17" s="3"/>
      <c r="T17" s="3">
        <f t="shared" si="0"/>
        <v>0</v>
      </c>
    </row>
    <row r="18" spans="1:20" x14ac:dyDescent="0.2">
      <c r="A18" s="27" t="s">
        <v>136</v>
      </c>
      <c r="B18" s="79" t="s">
        <v>32</v>
      </c>
      <c r="C18" s="79"/>
      <c r="D18" s="80">
        <v>1</v>
      </c>
      <c r="E18" s="81">
        <f t="shared" si="1"/>
        <v>2500</v>
      </c>
      <c r="F18" s="63"/>
      <c r="G18" s="82">
        <f t="shared" si="2"/>
        <v>0</v>
      </c>
      <c r="H18" s="83">
        <f t="shared" si="3"/>
        <v>0</v>
      </c>
      <c r="I18" s="84">
        <v>5000</v>
      </c>
      <c r="J18" s="63"/>
      <c r="K18" s="64">
        <f t="shared" si="4"/>
        <v>0</v>
      </c>
      <c r="L18" s="85">
        <f t="shared" si="5"/>
        <v>0</v>
      </c>
      <c r="M18" s="2"/>
      <c r="N18" s="1"/>
      <c r="O18" s="3">
        <f>IF(H18=0,0,1)</f>
        <v>0</v>
      </c>
      <c r="P18" s="3"/>
      <c r="Q18" s="3"/>
      <c r="R18" s="3"/>
      <c r="S18" s="3"/>
      <c r="T18" s="3">
        <f t="shared" si="0"/>
        <v>0</v>
      </c>
    </row>
    <row r="19" spans="1:20" x14ac:dyDescent="0.2">
      <c r="A19" s="27"/>
      <c r="B19" s="86" t="s">
        <v>137</v>
      </c>
      <c r="C19" s="86"/>
      <c r="D19" s="87">
        <v>1</v>
      </c>
      <c r="E19" s="88">
        <f t="shared" si="1"/>
        <v>2500</v>
      </c>
      <c r="F19" s="89"/>
      <c r="G19" s="90">
        <f t="shared" si="2"/>
        <v>0</v>
      </c>
      <c r="H19" s="91">
        <f t="shared" si="3"/>
        <v>0</v>
      </c>
      <c r="I19" s="92">
        <v>5000</v>
      </c>
      <c r="J19" s="89"/>
      <c r="K19" s="90">
        <f t="shared" si="4"/>
        <v>0</v>
      </c>
      <c r="L19" s="93">
        <f t="shared" si="5"/>
        <v>0</v>
      </c>
      <c r="M19" s="2"/>
      <c r="N19" s="1"/>
      <c r="O19" s="3">
        <f>IF(H19=0,0,1)</f>
        <v>0</v>
      </c>
      <c r="P19" s="3"/>
      <c r="Q19" s="3"/>
      <c r="R19" s="3"/>
      <c r="S19" s="3"/>
      <c r="T19" s="3">
        <f t="shared" si="0"/>
        <v>0</v>
      </c>
    </row>
    <row r="20" spans="1:20" x14ac:dyDescent="0.2">
      <c r="A20" s="27"/>
      <c r="B20" s="97" t="s">
        <v>138</v>
      </c>
      <c r="C20" s="97"/>
      <c r="D20" s="87">
        <v>6</v>
      </c>
      <c r="E20" s="88">
        <f t="shared" si="1"/>
        <v>200</v>
      </c>
      <c r="F20" s="89"/>
      <c r="G20" s="90">
        <f t="shared" si="2"/>
        <v>0</v>
      </c>
      <c r="H20" s="91">
        <f t="shared" si="3"/>
        <v>0</v>
      </c>
      <c r="I20" s="92">
        <v>400</v>
      </c>
      <c r="J20" s="89"/>
      <c r="K20" s="90">
        <f t="shared" si="4"/>
        <v>0</v>
      </c>
      <c r="L20" s="93">
        <f t="shared" si="5"/>
        <v>0</v>
      </c>
      <c r="M20" s="2"/>
      <c r="N20" s="1"/>
      <c r="O20" s="3">
        <f>IF(H20=0,0,1)</f>
        <v>0</v>
      </c>
      <c r="P20" s="3"/>
      <c r="Q20" s="3"/>
      <c r="R20" s="3"/>
      <c r="S20" s="3"/>
      <c r="T20" s="3">
        <f t="shared" si="0"/>
        <v>0</v>
      </c>
    </row>
    <row r="21" spans="1:20" x14ac:dyDescent="0.2">
      <c r="A21" s="166"/>
      <c r="B21" s="70" t="s">
        <v>35</v>
      </c>
      <c r="C21" s="70"/>
      <c r="D21" s="71">
        <v>1</v>
      </c>
      <c r="E21" s="72">
        <f t="shared" si="1"/>
        <v>2500</v>
      </c>
      <c r="F21" s="73"/>
      <c r="G21" s="74">
        <f t="shared" si="2"/>
        <v>0</v>
      </c>
      <c r="H21" s="75">
        <f t="shared" si="3"/>
        <v>0</v>
      </c>
      <c r="I21" s="76">
        <v>5000</v>
      </c>
      <c r="J21" s="73"/>
      <c r="K21" s="77">
        <f t="shared" si="4"/>
        <v>0</v>
      </c>
      <c r="L21" s="78">
        <f t="shared" si="5"/>
        <v>0</v>
      </c>
      <c r="M21" s="2"/>
      <c r="N21" s="1"/>
      <c r="O21" s="3">
        <f>IF(H21=0,0,1)</f>
        <v>0</v>
      </c>
      <c r="P21" s="3"/>
      <c r="Q21" s="3"/>
      <c r="R21" s="3"/>
      <c r="S21" s="3"/>
      <c r="T21" s="3">
        <f t="shared" si="0"/>
        <v>0</v>
      </c>
    </row>
    <row r="22" spans="1:20" s="4" customFormat="1" ht="12" customHeight="1" x14ac:dyDescent="0.2">
      <c r="A22" s="31" t="s">
        <v>139</v>
      </c>
      <c r="B22" s="79" t="s">
        <v>140</v>
      </c>
      <c r="C22" s="79"/>
      <c r="D22" s="80">
        <v>8</v>
      </c>
      <c r="E22" s="81">
        <f t="shared" si="1"/>
        <v>75</v>
      </c>
      <c r="F22" s="63"/>
      <c r="G22" s="82">
        <f t="shared" si="2"/>
        <v>0</v>
      </c>
      <c r="H22" s="83">
        <f t="shared" si="3"/>
        <v>0</v>
      </c>
      <c r="I22" s="84">
        <v>150</v>
      </c>
      <c r="J22" s="63"/>
      <c r="K22" s="64">
        <f t="shared" si="4"/>
        <v>0</v>
      </c>
      <c r="L22" s="85">
        <f t="shared" si="5"/>
        <v>0</v>
      </c>
      <c r="M22" s="2"/>
      <c r="N22" s="3"/>
      <c r="O22" s="3">
        <f>IF(H22=0,0,1)</f>
        <v>0</v>
      </c>
      <c r="P22" s="3"/>
      <c r="Q22" s="3"/>
      <c r="R22" s="3"/>
      <c r="S22" s="3"/>
      <c r="T22" s="3">
        <f t="shared" si="0"/>
        <v>0</v>
      </c>
    </row>
    <row r="23" spans="1:20" x14ac:dyDescent="0.2">
      <c r="A23" s="166"/>
      <c r="B23" s="70" t="s">
        <v>141</v>
      </c>
      <c r="C23" s="70"/>
      <c r="D23" s="71">
        <v>6</v>
      </c>
      <c r="E23" s="72">
        <f t="shared" si="1"/>
        <v>200</v>
      </c>
      <c r="F23" s="73"/>
      <c r="G23" s="74">
        <f t="shared" si="2"/>
        <v>0</v>
      </c>
      <c r="H23" s="75">
        <f t="shared" si="3"/>
        <v>0</v>
      </c>
      <c r="I23" s="76">
        <v>400</v>
      </c>
      <c r="J23" s="73"/>
      <c r="K23" s="77">
        <f t="shared" si="4"/>
        <v>0</v>
      </c>
      <c r="L23" s="78">
        <f t="shared" si="5"/>
        <v>0</v>
      </c>
      <c r="M23" s="2"/>
      <c r="N23" s="1"/>
      <c r="O23" s="3">
        <f>IF(H23=0,0,1)</f>
        <v>0</v>
      </c>
      <c r="P23" s="3"/>
      <c r="Q23" s="3"/>
      <c r="R23" s="3"/>
      <c r="S23" s="3"/>
      <c r="T23" s="3">
        <f t="shared" si="0"/>
        <v>0</v>
      </c>
    </row>
    <row r="24" spans="1:20" s="16" customFormat="1" x14ac:dyDescent="0.2">
      <c r="A24" s="27"/>
      <c r="B24" s="99" t="s">
        <v>142</v>
      </c>
      <c r="C24" s="100"/>
      <c r="D24" s="80"/>
      <c r="E24" s="81"/>
      <c r="F24" s="66"/>
      <c r="G24" s="82"/>
      <c r="H24" s="83"/>
      <c r="I24" s="102"/>
      <c r="J24" s="66"/>
      <c r="K24" s="64"/>
      <c r="L24" s="85"/>
      <c r="M24" s="12"/>
      <c r="N24" s="24"/>
      <c r="O24" s="25">
        <f>IF(H24=0,0,1)</f>
        <v>0</v>
      </c>
      <c r="P24" s="25"/>
      <c r="Q24" s="25"/>
      <c r="R24" s="25"/>
      <c r="S24" s="25"/>
      <c r="T24" s="25">
        <f t="shared" si="0"/>
        <v>0</v>
      </c>
    </row>
    <row r="25" spans="1:20" x14ac:dyDescent="0.2">
      <c r="A25" s="27" t="s">
        <v>143</v>
      </c>
      <c r="B25" s="33" t="s">
        <v>144</v>
      </c>
      <c r="C25" s="103"/>
      <c r="D25" s="87">
        <v>6</v>
      </c>
      <c r="E25" s="88">
        <f t="shared" ref="E25:E59" si="6">I25/2</f>
        <v>200</v>
      </c>
      <c r="F25" s="89"/>
      <c r="G25" s="90">
        <f t="shared" si="2"/>
        <v>0</v>
      </c>
      <c r="H25" s="91">
        <f t="shared" si="3"/>
        <v>0</v>
      </c>
      <c r="I25" s="92">
        <v>400</v>
      </c>
      <c r="J25" s="89"/>
      <c r="K25" s="90">
        <f t="shared" si="4"/>
        <v>0</v>
      </c>
      <c r="L25" s="93">
        <f t="shared" si="5"/>
        <v>0</v>
      </c>
      <c r="M25" s="2"/>
      <c r="N25" s="1"/>
      <c r="O25" s="3">
        <f>IF(H25=0,0,1)</f>
        <v>0</v>
      </c>
      <c r="P25" s="3"/>
      <c r="Q25" s="3"/>
      <c r="R25" s="3"/>
      <c r="S25" s="3"/>
      <c r="T25" s="3">
        <f t="shared" si="0"/>
        <v>0</v>
      </c>
    </row>
    <row r="26" spans="1:20" x14ac:dyDescent="0.2">
      <c r="A26" s="27"/>
      <c r="B26" s="33" t="s">
        <v>145</v>
      </c>
      <c r="C26" s="33"/>
      <c r="D26" s="87">
        <v>6</v>
      </c>
      <c r="E26" s="88">
        <f t="shared" si="6"/>
        <v>200</v>
      </c>
      <c r="F26" s="104"/>
      <c r="G26" s="90">
        <f t="shared" si="2"/>
        <v>0</v>
      </c>
      <c r="H26" s="91">
        <f t="shared" si="3"/>
        <v>0</v>
      </c>
      <c r="I26" s="92">
        <v>400</v>
      </c>
      <c r="J26" s="104"/>
      <c r="K26" s="90">
        <f t="shared" si="4"/>
        <v>0</v>
      </c>
      <c r="L26" s="93">
        <f t="shared" si="5"/>
        <v>0</v>
      </c>
      <c r="M26" s="2"/>
      <c r="N26" s="1"/>
      <c r="O26" s="3">
        <f>IF(H26=0,0,1)</f>
        <v>0</v>
      </c>
      <c r="P26" s="3"/>
      <c r="Q26" s="3"/>
      <c r="R26" s="3"/>
      <c r="S26" s="3"/>
      <c r="T26" s="3">
        <f t="shared" si="0"/>
        <v>0</v>
      </c>
    </row>
    <row r="27" spans="1:20" ht="24" customHeight="1" x14ac:dyDescent="0.2">
      <c r="A27" s="27"/>
      <c r="B27" s="33" t="s">
        <v>146</v>
      </c>
      <c r="C27" s="103" t="s">
        <v>147</v>
      </c>
      <c r="D27" s="87">
        <v>4</v>
      </c>
      <c r="E27" s="88">
        <f t="shared" si="6"/>
        <v>450</v>
      </c>
      <c r="F27" s="89"/>
      <c r="G27" s="90">
        <f t="shared" si="2"/>
        <v>0</v>
      </c>
      <c r="H27" s="91">
        <f t="shared" si="3"/>
        <v>0</v>
      </c>
      <c r="I27" s="92">
        <v>900</v>
      </c>
      <c r="J27" s="89"/>
      <c r="K27" s="90">
        <f t="shared" si="4"/>
        <v>0</v>
      </c>
      <c r="L27" s="93">
        <f t="shared" si="5"/>
        <v>0</v>
      </c>
      <c r="M27" s="2"/>
      <c r="N27" s="1"/>
      <c r="O27" s="3">
        <f>IF(H27=0,0,1)</f>
        <v>0</v>
      </c>
      <c r="P27" s="3"/>
      <c r="Q27" s="3"/>
      <c r="R27" s="3"/>
      <c r="S27" s="3"/>
      <c r="T27" s="3">
        <f t="shared" si="0"/>
        <v>0</v>
      </c>
    </row>
    <row r="28" spans="1:20" x14ac:dyDescent="0.2">
      <c r="A28" s="166"/>
      <c r="B28" s="105" t="s">
        <v>45</v>
      </c>
      <c r="C28" s="105"/>
      <c r="D28" s="71">
        <v>2</v>
      </c>
      <c r="E28" s="72">
        <f t="shared" si="6"/>
        <v>1000</v>
      </c>
      <c r="F28" s="73"/>
      <c r="G28" s="74">
        <f t="shared" si="2"/>
        <v>0</v>
      </c>
      <c r="H28" s="75">
        <f t="shared" si="3"/>
        <v>0</v>
      </c>
      <c r="I28" s="76">
        <v>2000</v>
      </c>
      <c r="J28" s="73"/>
      <c r="K28" s="77">
        <f t="shared" si="4"/>
        <v>0</v>
      </c>
      <c r="L28" s="78">
        <f t="shared" si="5"/>
        <v>0</v>
      </c>
      <c r="M28" s="2"/>
      <c r="N28" s="1"/>
      <c r="O28" s="3">
        <f>IF(H28=0,0,1)</f>
        <v>0</v>
      </c>
      <c r="P28" s="3"/>
      <c r="Q28" s="3"/>
      <c r="R28" s="3"/>
      <c r="S28" s="3"/>
      <c r="T28" s="3">
        <f t="shared" si="0"/>
        <v>0</v>
      </c>
    </row>
    <row r="29" spans="1:20" ht="12.75" customHeight="1" x14ac:dyDescent="0.2">
      <c r="A29" s="31" t="s">
        <v>148</v>
      </c>
      <c r="B29" s="33" t="s">
        <v>148</v>
      </c>
      <c r="C29" s="103" t="s">
        <v>149</v>
      </c>
      <c r="D29" s="80">
        <v>1</v>
      </c>
      <c r="E29" s="81">
        <f t="shared" si="6"/>
        <v>2500</v>
      </c>
      <c r="F29" s="63"/>
      <c r="G29" s="82">
        <f t="shared" si="2"/>
        <v>0</v>
      </c>
      <c r="H29" s="83">
        <f t="shared" si="3"/>
        <v>0</v>
      </c>
      <c r="I29" s="84">
        <v>5000</v>
      </c>
      <c r="J29" s="63"/>
      <c r="K29" s="64">
        <f t="shared" si="4"/>
        <v>0</v>
      </c>
      <c r="L29" s="85">
        <f t="shared" si="5"/>
        <v>0</v>
      </c>
      <c r="M29" s="2"/>
      <c r="N29" s="1"/>
      <c r="O29" s="3">
        <f>IF(H29=0,0,1)</f>
        <v>0</v>
      </c>
      <c r="P29" s="3"/>
      <c r="Q29" s="3"/>
      <c r="R29" s="3"/>
      <c r="S29" s="3"/>
      <c r="T29" s="3">
        <f t="shared" si="0"/>
        <v>0</v>
      </c>
    </row>
    <row r="30" spans="1:20" x14ac:dyDescent="0.2">
      <c r="A30" s="27"/>
      <c r="B30" s="33" t="s">
        <v>150</v>
      </c>
      <c r="C30" s="103" t="s">
        <v>50</v>
      </c>
      <c r="D30" s="87">
        <v>3</v>
      </c>
      <c r="E30" s="88">
        <f t="shared" si="6"/>
        <v>700</v>
      </c>
      <c r="F30" s="89"/>
      <c r="G30" s="90">
        <f t="shared" si="2"/>
        <v>0</v>
      </c>
      <c r="H30" s="91">
        <f t="shared" si="3"/>
        <v>0</v>
      </c>
      <c r="I30" s="92">
        <v>1400</v>
      </c>
      <c r="J30" s="89"/>
      <c r="K30" s="90">
        <f t="shared" si="4"/>
        <v>0</v>
      </c>
      <c r="L30" s="93">
        <f t="shared" si="5"/>
        <v>0</v>
      </c>
      <c r="M30" s="2"/>
      <c r="N30" s="1"/>
      <c r="O30" s="3">
        <f>IF(H30=0,0,1)</f>
        <v>0</v>
      </c>
      <c r="P30" s="3"/>
      <c r="Q30" s="3"/>
      <c r="R30" s="3"/>
      <c r="S30" s="3"/>
      <c r="T30" s="3">
        <f t="shared" si="0"/>
        <v>0</v>
      </c>
    </row>
    <row r="31" spans="1:20" x14ac:dyDescent="0.2">
      <c r="A31" s="27"/>
      <c r="B31" s="108" t="s">
        <v>51</v>
      </c>
      <c r="C31" s="108"/>
      <c r="D31" s="87">
        <v>3</v>
      </c>
      <c r="E31" s="88">
        <f t="shared" si="6"/>
        <v>700</v>
      </c>
      <c r="F31" s="89"/>
      <c r="G31" s="90">
        <f t="shared" si="2"/>
        <v>0</v>
      </c>
      <c r="H31" s="91">
        <f t="shared" si="3"/>
        <v>0</v>
      </c>
      <c r="I31" s="92">
        <v>1400</v>
      </c>
      <c r="J31" s="89"/>
      <c r="K31" s="90">
        <f t="shared" si="4"/>
        <v>0</v>
      </c>
      <c r="L31" s="93">
        <f t="shared" si="5"/>
        <v>0</v>
      </c>
      <c r="M31" s="2"/>
      <c r="N31" s="1"/>
      <c r="O31" s="3">
        <f>IF(H31=0,0,1)</f>
        <v>0</v>
      </c>
      <c r="P31" s="3"/>
      <c r="Q31" s="3"/>
      <c r="R31" s="3"/>
      <c r="S31" s="3"/>
      <c r="T31" s="3">
        <f t="shared" si="0"/>
        <v>0</v>
      </c>
    </row>
    <row r="32" spans="1:20" ht="24" x14ac:dyDescent="0.2">
      <c r="A32" s="27"/>
      <c r="B32" s="33" t="s">
        <v>151</v>
      </c>
      <c r="C32" s="103" t="s">
        <v>220</v>
      </c>
      <c r="D32" s="87">
        <v>4</v>
      </c>
      <c r="E32" s="88">
        <f t="shared" si="6"/>
        <v>450</v>
      </c>
      <c r="F32" s="89"/>
      <c r="G32" s="90">
        <f t="shared" si="2"/>
        <v>0</v>
      </c>
      <c r="H32" s="91">
        <f t="shared" si="3"/>
        <v>0</v>
      </c>
      <c r="I32" s="92">
        <v>900</v>
      </c>
      <c r="J32" s="89"/>
      <c r="K32" s="90">
        <f t="shared" si="4"/>
        <v>0</v>
      </c>
      <c r="L32" s="93">
        <f t="shared" si="5"/>
        <v>0</v>
      </c>
      <c r="M32" s="2"/>
      <c r="N32" s="1"/>
      <c r="O32" s="3">
        <f>IF(H32=0,0,1)</f>
        <v>0</v>
      </c>
      <c r="P32" s="3"/>
      <c r="Q32" s="3"/>
      <c r="R32" s="3"/>
      <c r="S32" s="3"/>
      <c r="T32" s="3">
        <f t="shared" si="0"/>
        <v>0</v>
      </c>
    </row>
    <row r="33" spans="1:20" x14ac:dyDescent="0.2">
      <c r="A33" s="166"/>
      <c r="B33" s="105" t="s">
        <v>152</v>
      </c>
      <c r="C33" s="105"/>
      <c r="D33" s="71">
        <v>6</v>
      </c>
      <c r="E33" s="72">
        <f t="shared" si="6"/>
        <v>200</v>
      </c>
      <c r="F33" s="73"/>
      <c r="G33" s="74">
        <f t="shared" si="2"/>
        <v>0</v>
      </c>
      <c r="H33" s="75">
        <f t="shared" si="3"/>
        <v>0</v>
      </c>
      <c r="I33" s="76">
        <v>400</v>
      </c>
      <c r="J33" s="73"/>
      <c r="K33" s="77">
        <f t="shared" si="4"/>
        <v>0</v>
      </c>
      <c r="L33" s="78">
        <f t="shared" si="5"/>
        <v>0</v>
      </c>
      <c r="M33" s="2"/>
      <c r="N33" s="1"/>
      <c r="O33" s="3">
        <f>IF(H33=0,0,1)</f>
        <v>0</v>
      </c>
      <c r="P33" s="3"/>
      <c r="Q33" s="3"/>
      <c r="R33" s="3"/>
      <c r="S33" s="3"/>
      <c r="T33" s="3">
        <f t="shared" si="0"/>
        <v>0</v>
      </c>
    </row>
    <row r="34" spans="1:20" x14ac:dyDescent="0.2">
      <c r="A34" s="27" t="s">
        <v>153</v>
      </c>
      <c r="B34" s="106" t="s">
        <v>154</v>
      </c>
      <c r="C34" s="106"/>
      <c r="D34" s="80">
        <v>4</v>
      </c>
      <c r="E34" s="81">
        <f t="shared" si="6"/>
        <v>450</v>
      </c>
      <c r="F34" s="63"/>
      <c r="G34" s="82">
        <f t="shared" si="2"/>
        <v>0</v>
      </c>
      <c r="H34" s="83">
        <f t="shared" si="3"/>
        <v>0</v>
      </c>
      <c r="I34" s="84">
        <v>900</v>
      </c>
      <c r="J34" s="63"/>
      <c r="K34" s="64">
        <f t="shared" si="4"/>
        <v>0</v>
      </c>
      <c r="L34" s="85">
        <f t="shared" si="5"/>
        <v>0</v>
      </c>
      <c r="M34" s="2"/>
      <c r="N34" s="1"/>
      <c r="O34" s="3">
        <f>IF(H34=0,0,1)</f>
        <v>0</v>
      </c>
      <c r="P34" s="3"/>
      <c r="Q34" s="3"/>
      <c r="R34" s="3"/>
      <c r="S34" s="3"/>
      <c r="T34" s="3">
        <f t="shared" si="0"/>
        <v>0</v>
      </c>
    </row>
    <row r="35" spans="1:20" x14ac:dyDescent="0.2">
      <c r="A35" s="27"/>
      <c r="B35" s="33" t="s">
        <v>155</v>
      </c>
      <c r="C35" s="33" t="s">
        <v>156</v>
      </c>
      <c r="D35" s="87">
        <v>4</v>
      </c>
      <c r="E35" s="88">
        <f t="shared" si="6"/>
        <v>450</v>
      </c>
      <c r="F35" s="89"/>
      <c r="G35" s="90">
        <f t="shared" si="2"/>
        <v>0</v>
      </c>
      <c r="H35" s="91">
        <f t="shared" si="3"/>
        <v>0</v>
      </c>
      <c r="I35" s="92">
        <v>900</v>
      </c>
      <c r="J35" s="89"/>
      <c r="K35" s="90">
        <f t="shared" si="4"/>
        <v>0</v>
      </c>
      <c r="L35" s="93">
        <f t="shared" si="5"/>
        <v>0</v>
      </c>
      <c r="M35" s="2"/>
      <c r="N35" s="1"/>
      <c r="O35" s="3">
        <f>IF(H35=0,0,1)</f>
        <v>0</v>
      </c>
      <c r="P35" s="3"/>
      <c r="Q35" s="3"/>
      <c r="R35" s="3"/>
      <c r="S35" s="3"/>
      <c r="T35" s="3">
        <f t="shared" si="0"/>
        <v>0</v>
      </c>
    </row>
    <row r="36" spans="1:20" x14ac:dyDescent="0.2">
      <c r="A36" s="27"/>
      <c r="B36" s="108" t="s">
        <v>157</v>
      </c>
      <c r="C36" s="108"/>
      <c r="D36" s="87">
        <v>4</v>
      </c>
      <c r="E36" s="88">
        <f t="shared" si="6"/>
        <v>450</v>
      </c>
      <c r="F36" s="89"/>
      <c r="G36" s="90">
        <f t="shared" si="2"/>
        <v>0</v>
      </c>
      <c r="H36" s="91">
        <f t="shared" si="3"/>
        <v>0</v>
      </c>
      <c r="I36" s="92">
        <v>900</v>
      </c>
      <c r="J36" s="89"/>
      <c r="K36" s="90">
        <f t="shared" si="4"/>
        <v>0</v>
      </c>
      <c r="L36" s="93">
        <f t="shared" si="5"/>
        <v>0</v>
      </c>
      <c r="M36" s="2"/>
      <c r="N36" s="1"/>
      <c r="O36" s="3">
        <f>IF(H36=0,0,1)</f>
        <v>0</v>
      </c>
      <c r="P36" s="3"/>
      <c r="Q36" s="3"/>
      <c r="R36" s="3"/>
      <c r="S36" s="3"/>
      <c r="T36" s="3">
        <f t="shared" si="0"/>
        <v>0</v>
      </c>
    </row>
    <row r="37" spans="1:20" x14ac:dyDescent="0.2">
      <c r="A37" s="27"/>
      <c r="B37" s="33" t="s">
        <v>158</v>
      </c>
      <c r="C37" s="33" t="s">
        <v>159</v>
      </c>
      <c r="D37" s="87">
        <v>4</v>
      </c>
      <c r="E37" s="88">
        <f t="shared" si="6"/>
        <v>450</v>
      </c>
      <c r="F37" s="89"/>
      <c r="G37" s="90">
        <f t="shared" si="2"/>
        <v>0</v>
      </c>
      <c r="H37" s="91">
        <f t="shared" si="3"/>
        <v>0</v>
      </c>
      <c r="I37" s="92">
        <v>900</v>
      </c>
      <c r="J37" s="89"/>
      <c r="K37" s="90">
        <f t="shared" si="4"/>
        <v>0</v>
      </c>
      <c r="L37" s="93">
        <f t="shared" si="5"/>
        <v>0</v>
      </c>
      <c r="M37" s="2"/>
      <c r="N37" s="1"/>
      <c r="O37" s="3">
        <f>IF(H37=0,0,1)</f>
        <v>0</v>
      </c>
      <c r="P37" s="3"/>
      <c r="Q37" s="3"/>
      <c r="R37" s="3"/>
      <c r="S37" s="3"/>
      <c r="T37" s="3">
        <f t="shared" si="0"/>
        <v>0</v>
      </c>
    </row>
    <row r="38" spans="1:20" x14ac:dyDescent="0.2">
      <c r="A38" s="27"/>
      <c r="B38" s="33" t="s">
        <v>160</v>
      </c>
      <c r="C38" s="33" t="s">
        <v>161</v>
      </c>
      <c r="D38" s="87">
        <v>4</v>
      </c>
      <c r="E38" s="88">
        <f t="shared" si="6"/>
        <v>450</v>
      </c>
      <c r="F38" s="89"/>
      <c r="G38" s="90">
        <f t="shared" si="2"/>
        <v>0</v>
      </c>
      <c r="H38" s="91">
        <f t="shared" si="3"/>
        <v>0</v>
      </c>
      <c r="I38" s="92">
        <v>900</v>
      </c>
      <c r="J38" s="89"/>
      <c r="K38" s="90">
        <f t="shared" si="4"/>
        <v>0</v>
      </c>
      <c r="L38" s="93">
        <f t="shared" si="5"/>
        <v>0</v>
      </c>
      <c r="M38" s="2"/>
      <c r="N38" s="1"/>
      <c r="O38" s="3">
        <f>IF(H38=0,0,1)</f>
        <v>0</v>
      </c>
      <c r="P38" s="3"/>
      <c r="Q38" s="3"/>
      <c r="R38" s="3"/>
      <c r="S38" s="3"/>
      <c r="T38" s="3">
        <f t="shared" si="0"/>
        <v>0</v>
      </c>
    </row>
    <row r="39" spans="1:20" x14ac:dyDescent="0.2">
      <c r="A39" s="27"/>
      <c r="B39" s="108" t="s">
        <v>162</v>
      </c>
      <c r="C39" s="108" t="s">
        <v>62</v>
      </c>
      <c r="D39" s="87">
        <v>4</v>
      </c>
      <c r="E39" s="88">
        <f t="shared" si="6"/>
        <v>450</v>
      </c>
      <c r="F39" s="89"/>
      <c r="G39" s="90">
        <f t="shared" si="2"/>
        <v>0</v>
      </c>
      <c r="H39" s="91">
        <f t="shared" si="3"/>
        <v>0</v>
      </c>
      <c r="I39" s="92">
        <v>900</v>
      </c>
      <c r="J39" s="89"/>
      <c r="K39" s="90">
        <f t="shared" si="4"/>
        <v>0</v>
      </c>
      <c r="L39" s="93">
        <f t="shared" si="5"/>
        <v>0</v>
      </c>
      <c r="M39" s="2"/>
      <c r="N39" s="1"/>
      <c r="O39" s="3">
        <f>IF(H39=0,0,1)</f>
        <v>0</v>
      </c>
      <c r="P39" s="3"/>
      <c r="Q39" s="3"/>
      <c r="R39" s="3"/>
      <c r="S39" s="3"/>
      <c r="T39" s="3">
        <f t="shared" si="0"/>
        <v>0</v>
      </c>
    </row>
    <row r="40" spans="1:20" x14ac:dyDescent="0.2">
      <c r="A40" s="27"/>
      <c r="B40" s="33" t="s">
        <v>163</v>
      </c>
      <c r="C40" s="103"/>
      <c r="D40" s="87">
        <v>6</v>
      </c>
      <c r="E40" s="88">
        <f t="shared" si="6"/>
        <v>200</v>
      </c>
      <c r="F40" s="89"/>
      <c r="G40" s="90">
        <f t="shared" si="2"/>
        <v>0</v>
      </c>
      <c r="H40" s="91">
        <f t="shared" si="3"/>
        <v>0</v>
      </c>
      <c r="I40" s="92">
        <v>400</v>
      </c>
      <c r="J40" s="89"/>
      <c r="K40" s="90">
        <f t="shared" si="4"/>
        <v>0</v>
      </c>
      <c r="L40" s="93">
        <f t="shared" si="5"/>
        <v>0</v>
      </c>
      <c r="M40" s="2"/>
      <c r="N40" s="1"/>
      <c r="O40" s="3">
        <f>IF(H40=0,0,1)</f>
        <v>0</v>
      </c>
      <c r="P40" s="3"/>
      <c r="Q40" s="3"/>
      <c r="R40" s="3"/>
      <c r="S40" s="3"/>
      <c r="T40" s="3">
        <f t="shared" si="0"/>
        <v>0</v>
      </c>
    </row>
    <row r="41" spans="1:20" x14ac:dyDescent="0.2">
      <c r="A41" s="27"/>
      <c r="B41" s="108" t="s">
        <v>164</v>
      </c>
      <c r="C41" s="108"/>
      <c r="D41" s="87">
        <v>6</v>
      </c>
      <c r="E41" s="88">
        <f t="shared" si="6"/>
        <v>200</v>
      </c>
      <c r="F41" s="89"/>
      <c r="G41" s="90">
        <f t="shared" si="2"/>
        <v>0</v>
      </c>
      <c r="H41" s="91">
        <f t="shared" si="3"/>
        <v>0</v>
      </c>
      <c r="I41" s="92">
        <v>400</v>
      </c>
      <c r="J41" s="89"/>
      <c r="K41" s="90">
        <f t="shared" si="4"/>
        <v>0</v>
      </c>
      <c r="L41" s="93">
        <f t="shared" si="5"/>
        <v>0</v>
      </c>
      <c r="M41" s="2"/>
      <c r="N41" s="1"/>
      <c r="O41" s="3">
        <f>IF(H41=0,0,1)</f>
        <v>0</v>
      </c>
      <c r="P41" s="3"/>
      <c r="Q41" s="3"/>
      <c r="R41" s="3"/>
      <c r="S41" s="3"/>
      <c r="T41" s="3">
        <f t="shared" si="0"/>
        <v>0</v>
      </c>
    </row>
    <row r="42" spans="1:20" x14ac:dyDescent="0.2">
      <c r="A42" s="27"/>
      <c r="B42" s="108" t="s">
        <v>165</v>
      </c>
      <c r="C42" s="108"/>
      <c r="D42" s="87">
        <v>8</v>
      </c>
      <c r="E42" s="88">
        <f t="shared" si="6"/>
        <v>75</v>
      </c>
      <c r="F42" s="89"/>
      <c r="G42" s="90">
        <f t="shared" si="2"/>
        <v>0</v>
      </c>
      <c r="H42" s="91">
        <f t="shared" si="3"/>
        <v>0</v>
      </c>
      <c r="I42" s="92">
        <v>150</v>
      </c>
      <c r="J42" s="89"/>
      <c r="K42" s="90">
        <f t="shared" si="4"/>
        <v>0</v>
      </c>
      <c r="L42" s="93">
        <f t="shared" si="5"/>
        <v>0</v>
      </c>
      <c r="M42" s="2"/>
      <c r="N42" s="1"/>
      <c r="O42" s="3">
        <f>IF(H42=0,0,1)</f>
        <v>0</v>
      </c>
      <c r="P42" s="3"/>
      <c r="Q42" s="3"/>
      <c r="R42" s="3"/>
      <c r="S42" s="3"/>
      <c r="T42" s="3">
        <f t="shared" si="0"/>
        <v>0</v>
      </c>
    </row>
    <row r="43" spans="1:20" x14ac:dyDescent="0.2">
      <c r="A43" s="166"/>
      <c r="B43" s="105" t="s">
        <v>166</v>
      </c>
      <c r="C43" s="105"/>
      <c r="D43" s="71">
        <v>4</v>
      </c>
      <c r="E43" s="72">
        <f t="shared" si="6"/>
        <v>450</v>
      </c>
      <c r="F43" s="73"/>
      <c r="G43" s="74">
        <f t="shared" si="2"/>
        <v>0</v>
      </c>
      <c r="H43" s="75">
        <f t="shared" si="3"/>
        <v>0</v>
      </c>
      <c r="I43" s="76">
        <v>900</v>
      </c>
      <c r="J43" s="73"/>
      <c r="K43" s="77">
        <f t="shared" si="4"/>
        <v>0</v>
      </c>
      <c r="L43" s="78">
        <f t="shared" si="5"/>
        <v>0</v>
      </c>
      <c r="M43" s="2"/>
      <c r="N43" s="1"/>
      <c r="O43" s="3">
        <f>IF(H43=0,0,1)</f>
        <v>0</v>
      </c>
      <c r="P43" s="3"/>
      <c r="Q43" s="3"/>
      <c r="R43" s="3"/>
      <c r="S43" s="3"/>
      <c r="T43" s="3">
        <f t="shared" si="0"/>
        <v>0</v>
      </c>
    </row>
    <row r="44" spans="1:20" x14ac:dyDescent="0.2">
      <c r="A44" s="197" t="s">
        <v>167</v>
      </c>
      <c r="B44" s="100" t="s">
        <v>168</v>
      </c>
      <c r="C44" s="100" t="s">
        <v>169</v>
      </c>
      <c r="D44" s="80">
        <v>3</v>
      </c>
      <c r="E44" s="81">
        <f t="shared" si="6"/>
        <v>700</v>
      </c>
      <c r="F44" s="63"/>
      <c r="G44" s="82">
        <f t="shared" si="2"/>
        <v>0</v>
      </c>
      <c r="H44" s="83">
        <f t="shared" si="3"/>
        <v>0</v>
      </c>
      <c r="I44" s="84">
        <v>1400</v>
      </c>
      <c r="J44" s="63"/>
      <c r="K44" s="64">
        <f t="shared" si="4"/>
        <v>0</v>
      </c>
      <c r="L44" s="85">
        <f t="shared" si="5"/>
        <v>0</v>
      </c>
      <c r="M44" s="2"/>
      <c r="N44" s="1"/>
      <c r="O44" s="3">
        <f>IF(H44=0,0,1)</f>
        <v>0</v>
      </c>
      <c r="P44" s="3"/>
      <c r="Q44" s="3"/>
      <c r="R44" s="3"/>
      <c r="S44" s="3"/>
      <c r="T44" s="3">
        <f t="shared" si="0"/>
        <v>0</v>
      </c>
    </row>
    <row r="45" spans="1:20" x14ac:dyDescent="0.2">
      <c r="A45" s="198"/>
      <c r="B45" s="33" t="s">
        <v>170</v>
      </c>
      <c r="C45" s="103" t="s">
        <v>171</v>
      </c>
      <c r="D45" s="87">
        <v>4</v>
      </c>
      <c r="E45" s="88">
        <f t="shared" si="6"/>
        <v>450</v>
      </c>
      <c r="F45" s="89"/>
      <c r="G45" s="90">
        <f t="shared" si="2"/>
        <v>0</v>
      </c>
      <c r="H45" s="91">
        <f t="shared" si="3"/>
        <v>0</v>
      </c>
      <c r="I45" s="92">
        <v>900</v>
      </c>
      <c r="J45" s="89"/>
      <c r="K45" s="90">
        <f t="shared" si="4"/>
        <v>0</v>
      </c>
      <c r="L45" s="93">
        <f t="shared" si="5"/>
        <v>0</v>
      </c>
      <c r="M45" s="2"/>
      <c r="N45" s="1"/>
      <c r="O45" s="3">
        <f>IF(H45=0,0,1)</f>
        <v>0</v>
      </c>
      <c r="P45" s="3"/>
      <c r="Q45" s="3"/>
      <c r="R45" s="3"/>
      <c r="S45" s="3"/>
      <c r="T45" s="3">
        <f t="shared" si="0"/>
        <v>0</v>
      </c>
    </row>
    <row r="46" spans="1:20" x14ac:dyDescent="0.2">
      <c r="A46" s="198"/>
      <c r="B46" s="33" t="s">
        <v>172</v>
      </c>
      <c r="C46" s="103"/>
      <c r="D46" s="87">
        <v>6</v>
      </c>
      <c r="E46" s="88">
        <f t="shared" si="6"/>
        <v>200</v>
      </c>
      <c r="F46" s="89"/>
      <c r="G46" s="90">
        <f t="shared" si="2"/>
        <v>0</v>
      </c>
      <c r="H46" s="91">
        <f t="shared" si="3"/>
        <v>0</v>
      </c>
      <c r="I46" s="92">
        <v>400</v>
      </c>
      <c r="J46" s="89"/>
      <c r="K46" s="90">
        <f t="shared" si="4"/>
        <v>0</v>
      </c>
      <c r="L46" s="93">
        <f t="shared" si="5"/>
        <v>0</v>
      </c>
      <c r="M46" s="2"/>
      <c r="N46" s="1"/>
      <c r="O46" s="3">
        <f>IF(H46=0,0,1)</f>
        <v>0</v>
      </c>
      <c r="P46" s="3"/>
      <c r="Q46" s="3"/>
      <c r="R46" s="3"/>
      <c r="S46" s="3"/>
      <c r="T46" s="3">
        <f t="shared" si="0"/>
        <v>0</v>
      </c>
    </row>
    <row r="47" spans="1:20" x14ac:dyDescent="0.2">
      <c r="A47" s="198"/>
      <c r="B47" s="33" t="s">
        <v>173</v>
      </c>
      <c r="C47" s="33"/>
      <c r="D47" s="87">
        <v>6</v>
      </c>
      <c r="E47" s="88">
        <f t="shared" si="6"/>
        <v>200</v>
      </c>
      <c r="F47" s="89"/>
      <c r="G47" s="90">
        <f t="shared" si="2"/>
        <v>0</v>
      </c>
      <c r="H47" s="91">
        <f t="shared" si="3"/>
        <v>0</v>
      </c>
      <c r="I47" s="92">
        <v>400</v>
      </c>
      <c r="J47" s="89"/>
      <c r="K47" s="90">
        <f t="shared" si="4"/>
        <v>0</v>
      </c>
      <c r="L47" s="93">
        <f t="shared" si="5"/>
        <v>0</v>
      </c>
      <c r="M47" s="2"/>
      <c r="N47" s="1"/>
      <c r="O47" s="3">
        <f>IF(H47=0,0,1)</f>
        <v>0</v>
      </c>
      <c r="P47" s="3"/>
      <c r="Q47" s="3"/>
      <c r="R47" s="3"/>
      <c r="S47" s="3"/>
      <c r="T47" s="3">
        <f t="shared" si="0"/>
        <v>0</v>
      </c>
    </row>
    <row r="48" spans="1:20" x14ac:dyDescent="0.2">
      <c r="A48" s="198"/>
      <c r="B48" s="33" t="s">
        <v>174</v>
      </c>
      <c r="C48" s="103"/>
      <c r="D48" s="87">
        <v>4</v>
      </c>
      <c r="E48" s="88">
        <f t="shared" si="6"/>
        <v>450</v>
      </c>
      <c r="F48" s="89"/>
      <c r="G48" s="90">
        <f t="shared" si="2"/>
        <v>0</v>
      </c>
      <c r="H48" s="91">
        <f t="shared" si="3"/>
        <v>0</v>
      </c>
      <c r="I48" s="92">
        <v>900</v>
      </c>
      <c r="J48" s="89"/>
      <c r="K48" s="90">
        <f t="shared" si="4"/>
        <v>0</v>
      </c>
      <c r="L48" s="93">
        <f t="shared" si="5"/>
        <v>0</v>
      </c>
      <c r="M48" s="2"/>
      <c r="N48" s="1"/>
      <c r="O48" s="3">
        <f>IF(H48=0,0,1)</f>
        <v>0</v>
      </c>
      <c r="P48" s="3"/>
      <c r="Q48" s="3"/>
      <c r="R48" s="3"/>
      <c r="S48" s="3"/>
      <c r="T48" s="3">
        <f t="shared" si="0"/>
        <v>0</v>
      </c>
    </row>
    <row r="49" spans="1:20" x14ac:dyDescent="0.2">
      <c r="A49" s="198"/>
      <c r="B49" s="108" t="s">
        <v>175</v>
      </c>
      <c r="C49" s="108"/>
      <c r="D49" s="87">
        <v>4</v>
      </c>
      <c r="E49" s="88">
        <f t="shared" si="6"/>
        <v>450</v>
      </c>
      <c r="F49" s="89"/>
      <c r="G49" s="90">
        <f t="shared" si="2"/>
        <v>0</v>
      </c>
      <c r="H49" s="91">
        <f t="shared" si="3"/>
        <v>0</v>
      </c>
      <c r="I49" s="92">
        <v>900</v>
      </c>
      <c r="J49" s="89"/>
      <c r="K49" s="90">
        <f t="shared" si="4"/>
        <v>0</v>
      </c>
      <c r="L49" s="93">
        <f t="shared" si="5"/>
        <v>0</v>
      </c>
      <c r="M49" s="2"/>
      <c r="N49" s="1"/>
      <c r="O49" s="3">
        <f>IF(H49=0,0,1)</f>
        <v>0</v>
      </c>
      <c r="P49" s="3"/>
      <c r="Q49" s="3"/>
      <c r="R49" s="3"/>
      <c r="S49" s="3"/>
      <c r="T49" s="3">
        <f t="shared" si="0"/>
        <v>0</v>
      </c>
    </row>
    <row r="50" spans="1:20" x14ac:dyDescent="0.2">
      <c r="A50" s="199"/>
      <c r="B50" s="113" t="s">
        <v>176</v>
      </c>
      <c r="C50" s="113"/>
      <c r="D50" s="71">
        <v>3</v>
      </c>
      <c r="E50" s="72">
        <f t="shared" si="6"/>
        <v>700</v>
      </c>
      <c r="F50" s="73"/>
      <c r="G50" s="74">
        <f t="shared" si="2"/>
        <v>0</v>
      </c>
      <c r="H50" s="75">
        <f t="shared" si="3"/>
        <v>0</v>
      </c>
      <c r="I50" s="76">
        <v>1400</v>
      </c>
      <c r="J50" s="73"/>
      <c r="K50" s="77">
        <f t="shared" si="4"/>
        <v>0</v>
      </c>
      <c r="L50" s="78">
        <f t="shared" si="5"/>
        <v>0</v>
      </c>
      <c r="M50" s="2"/>
      <c r="N50" s="1"/>
      <c r="O50" s="3">
        <f>IF(H50=0,0,1)</f>
        <v>0</v>
      </c>
      <c r="P50" s="3"/>
      <c r="Q50" s="3"/>
      <c r="R50" s="3"/>
      <c r="S50" s="3"/>
      <c r="T50" s="3">
        <f t="shared" si="0"/>
        <v>0</v>
      </c>
    </row>
    <row r="51" spans="1:20" x14ac:dyDescent="0.2">
      <c r="A51" s="27" t="s">
        <v>177</v>
      </c>
      <c r="B51" s="179" t="s">
        <v>178</v>
      </c>
      <c r="C51" s="108" t="s">
        <v>179</v>
      </c>
      <c r="D51" s="80">
        <v>6</v>
      </c>
      <c r="E51" s="81">
        <f t="shared" si="6"/>
        <v>200</v>
      </c>
      <c r="F51" s="63"/>
      <c r="G51" s="82">
        <f t="shared" si="2"/>
        <v>0</v>
      </c>
      <c r="H51" s="83">
        <f t="shared" si="3"/>
        <v>0</v>
      </c>
      <c r="I51" s="84">
        <v>400</v>
      </c>
      <c r="J51" s="63"/>
      <c r="K51" s="64">
        <f t="shared" si="4"/>
        <v>0</v>
      </c>
      <c r="L51" s="85">
        <f t="shared" si="5"/>
        <v>0</v>
      </c>
      <c r="M51" s="2"/>
      <c r="N51" s="1"/>
      <c r="O51" s="3">
        <f>IF(H51=0,0,1)</f>
        <v>0</v>
      </c>
      <c r="P51" s="3"/>
      <c r="Q51" s="3"/>
      <c r="R51" s="3"/>
      <c r="S51" s="3"/>
      <c r="T51" s="3">
        <f t="shared" si="0"/>
        <v>0</v>
      </c>
    </row>
    <row r="52" spans="1:20" x14ac:dyDescent="0.2">
      <c r="A52" s="27" t="s">
        <v>180</v>
      </c>
      <c r="B52" s="108" t="s">
        <v>181</v>
      </c>
      <c r="C52" s="108"/>
      <c r="D52" s="87">
        <v>2</v>
      </c>
      <c r="E52" s="88">
        <f t="shared" si="6"/>
        <v>1000</v>
      </c>
      <c r="F52" s="89"/>
      <c r="G52" s="90">
        <f t="shared" si="2"/>
        <v>0</v>
      </c>
      <c r="H52" s="91">
        <f t="shared" si="3"/>
        <v>0</v>
      </c>
      <c r="I52" s="92">
        <v>2000</v>
      </c>
      <c r="J52" s="89"/>
      <c r="K52" s="90">
        <f t="shared" si="4"/>
        <v>0</v>
      </c>
      <c r="L52" s="93">
        <f t="shared" si="5"/>
        <v>0</v>
      </c>
      <c r="M52" s="2"/>
      <c r="N52" s="1"/>
      <c r="O52" s="3">
        <f>IF(H52=0,0,1)</f>
        <v>0</v>
      </c>
      <c r="P52" s="3"/>
      <c r="Q52" s="3"/>
      <c r="R52" s="3"/>
      <c r="S52" s="3"/>
      <c r="T52" s="3">
        <f t="shared" si="0"/>
        <v>0</v>
      </c>
    </row>
    <row r="53" spans="1:20" x14ac:dyDescent="0.2">
      <c r="A53" s="27"/>
      <c r="B53" s="108" t="s">
        <v>182</v>
      </c>
      <c r="C53" s="108"/>
      <c r="D53" s="87">
        <v>2</v>
      </c>
      <c r="E53" s="88">
        <f t="shared" si="6"/>
        <v>1000</v>
      </c>
      <c r="F53" s="89"/>
      <c r="G53" s="90">
        <f t="shared" si="2"/>
        <v>0</v>
      </c>
      <c r="H53" s="91">
        <f t="shared" si="3"/>
        <v>0</v>
      </c>
      <c r="I53" s="92">
        <v>2000</v>
      </c>
      <c r="J53" s="89"/>
      <c r="K53" s="90">
        <f t="shared" si="4"/>
        <v>0</v>
      </c>
      <c r="L53" s="93">
        <f t="shared" si="5"/>
        <v>0</v>
      </c>
      <c r="M53" s="2"/>
      <c r="N53" s="1"/>
      <c r="O53" s="3">
        <f>IF(H53=0,0,1)</f>
        <v>0</v>
      </c>
      <c r="P53" s="3"/>
      <c r="Q53" s="3"/>
      <c r="R53" s="3"/>
      <c r="S53" s="3"/>
      <c r="T53" s="3">
        <f t="shared" si="0"/>
        <v>0</v>
      </c>
    </row>
    <row r="54" spans="1:20" x14ac:dyDescent="0.2">
      <c r="A54" s="166"/>
      <c r="B54" s="105" t="s">
        <v>183</v>
      </c>
      <c r="C54" s="105" t="s">
        <v>184</v>
      </c>
      <c r="D54" s="71">
        <v>4</v>
      </c>
      <c r="E54" s="72">
        <f t="shared" si="6"/>
        <v>450</v>
      </c>
      <c r="F54" s="73"/>
      <c r="G54" s="74">
        <f t="shared" si="2"/>
        <v>0</v>
      </c>
      <c r="H54" s="75">
        <f t="shared" si="3"/>
        <v>0</v>
      </c>
      <c r="I54" s="76">
        <v>900</v>
      </c>
      <c r="J54" s="73"/>
      <c r="K54" s="77">
        <f t="shared" si="4"/>
        <v>0</v>
      </c>
      <c r="L54" s="78">
        <f t="shared" si="5"/>
        <v>0</v>
      </c>
      <c r="M54" s="2"/>
      <c r="N54" s="1"/>
      <c r="O54" s="3">
        <f>IF(H54=0,0,1)</f>
        <v>0</v>
      </c>
      <c r="P54" s="3"/>
      <c r="Q54" s="3"/>
      <c r="R54" s="3"/>
      <c r="S54" s="3"/>
      <c r="T54" s="3">
        <f t="shared" si="0"/>
        <v>0</v>
      </c>
    </row>
    <row r="55" spans="1:20" x14ac:dyDescent="0.2">
      <c r="A55" s="27" t="s">
        <v>139</v>
      </c>
      <c r="B55" s="100" t="s">
        <v>185</v>
      </c>
      <c r="C55" s="100" t="s">
        <v>186</v>
      </c>
      <c r="D55" s="80">
        <v>2</v>
      </c>
      <c r="E55" s="81">
        <f t="shared" si="6"/>
        <v>1000</v>
      </c>
      <c r="F55" s="63"/>
      <c r="G55" s="82">
        <f t="shared" si="2"/>
        <v>0</v>
      </c>
      <c r="H55" s="83">
        <f t="shared" si="3"/>
        <v>0</v>
      </c>
      <c r="I55" s="84">
        <v>2000</v>
      </c>
      <c r="J55" s="63"/>
      <c r="K55" s="64">
        <f t="shared" si="4"/>
        <v>0</v>
      </c>
      <c r="L55" s="85">
        <f t="shared" si="5"/>
        <v>0</v>
      </c>
      <c r="M55" s="2"/>
      <c r="N55" s="1"/>
      <c r="O55" s="3">
        <f>IF(H55=0,0,1)</f>
        <v>0</v>
      </c>
      <c r="P55" s="3"/>
      <c r="Q55" s="3"/>
      <c r="R55" s="3"/>
      <c r="S55" s="3"/>
      <c r="T55" s="3">
        <f t="shared" si="0"/>
        <v>0</v>
      </c>
    </row>
    <row r="56" spans="1:20" x14ac:dyDescent="0.2">
      <c r="A56" s="27"/>
      <c r="B56" s="108" t="s">
        <v>187</v>
      </c>
      <c r="C56" s="108"/>
      <c r="D56" s="87">
        <v>2</v>
      </c>
      <c r="E56" s="88">
        <f t="shared" si="6"/>
        <v>1000</v>
      </c>
      <c r="F56" s="114"/>
      <c r="G56" s="90">
        <f t="shared" si="2"/>
        <v>0</v>
      </c>
      <c r="H56" s="91">
        <f t="shared" si="3"/>
        <v>0</v>
      </c>
      <c r="I56" s="92">
        <v>2000</v>
      </c>
      <c r="J56" s="114"/>
      <c r="K56" s="115">
        <f t="shared" si="4"/>
        <v>0</v>
      </c>
      <c r="L56" s="93">
        <f t="shared" si="5"/>
        <v>0</v>
      </c>
      <c r="M56" s="2"/>
      <c r="N56" s="1"/>
      <c r="O56" s="3">
        <f>IF(H56=0,0,1)</f>
        <v>0</v>
      </c>
      <c r="P56" s="3"/>
      <c r="Q56" s="3"/>
      <c r="R56" s="3"/>
      <c r="S56" s="3"/>
      <c r="T56" s="3">
        <f t="shared" si="0"/>
        <v>0</v>
      </c>
    </row>
    <row r="57" spans="1:20" x14ac:dyDescent="0.2">
      <c r="A57" s="27"/>
      <c r="B57" s="33" t="s">
        <v>188</v>
      </c>
      <c r="C57" s="33"/>
      <c r="D57" s="87">
        <v>6</v>
      </c>
      <c r="E57" s="88">
        <f t="shared" si="6"/>
        <v>200</v>
      </c>
      <c r="F57" s="89"/>
      <c r="G57" s="90">
        <f t="shared" si="2"/>
        <v>0</v>
      </c>
      <c r="H57" s="91">
        <f t="shared" si="3"/>
        <v>0</v>
      </c>
      <c r="I57" s="92">
        <v>400</v>
      </c>
      <c r="J57" s="89"/>
      <c r="K57" s="90">
        <f t="shared" si="4"/>
        <v>0</v>
      </c>
      <c r="L57" s="93">
        <f t="shared" si="5"/>
        <v>0</v>
      </c>
      <c r="M57" s="2"/>
      <c r="N57" s="1"/>
      <c r="O57" s="3">
        <f>IF(H57=0,0,1)</f>
        <v>0</v>
      </c>
      <c r="P57" s="3"/>
      <c r="Q57" s="3"/>
      <c r="R57" s="3"/>
      <c r="S57" s="3"/>
      <c r="T57" s="3">
        <f t="shared" si="0"/>
        <v>0</v>
      </c>
    </row>
    <row r="58" spans="1:20" x14ac:dyDescent="0.2">
      <c r="A58" s="27"/>
      <c r="B58" s="33" t="s">
        <v>189</v>
      </c>
      <c r="C58" s="33"/>
      <c r="D58" s="87">
        <v>6</v>
      </c>
      <c r="E58" s="88">
        <f t="shared" si="6"/>
        <v>200</v>
      </c>
      <c r="F58" s="89"/>
      <c r="G58" s="90">
        <f t="shared" si="2"/>
        <v>0</v>
      </c>
      <c r="H58" s="91">
        <f t="shared" si="3"/>
        <v>0</v>
      </c>
      <c r="I58" s="92">
        <v>400</v>
      </c>
      <c r="J58" s="89"/>
      <c r="K58" s="90">
        <f t="shared" si="4"/>
        <v>0</v>
      </c>
      <c r="L58" s="93">
        <f t="shared" si="5"/>
        <v>0</v>
      </c>
      <c r="M58" s="2"/>
      <c r="N58" s="1"/>
      <c r="O58" s="3">
        <f>IF(H58=0,0,1)</f>
        <v>0</v>
      </c>
      <c r="P58" s="3"/>
      <c r="Q58" s="3"/>
      <c r="R58" s="3"/>
      <c r="S58" s="3"/>
      <c r="T58" s="3">
        <f t="shared" si="0"/>
        <v>0</v>
      </c>
    </row>
    <row r="59" spans="1:20" s="4" customFormat="1" x14ac:dyDescent="0.2">
      <c r="A59" s="31"/>
      <c r="B59" s="33" t="s">
        <v>190</v>
      </c>
      <c r="C59" s="33"/>
      <c r="D59" s="87">
        <v>2</v>
      </c>
      <c r="E59" s="88">
        <f t="shared" si="6"/>
        <v>1000</v>
      </c>
      <c r="F59" s="89"/>
      <c r="G59" s="90">
        <f t="shared" si="2"/>
        <v>0</v>
      </c>
      <c r="H59" s="91">
        <f t="shared" si="3"/>
        <v>0</v>
      </c>
      <c r="I59" s="92">
        <v>2000</v>
      </c>
      <c r="J59" s="89"/>
      <c r="K59" s="90">
        <f t="shared" si="4"/>
        <v>0</v>
      </c>
      <c r="L59" s="93">
        <f t="shared" si="5"/>
        <v>0</v>
      </c>
      <c r="M59" s="2"/>
      <c r="N59" s="3"/>
      <c r="O59" s="3">
        <f>IF(H59=0,0,1)</f>
        <v>0</v>
      </c>
      <c r="P59" s="3"/>
      <c r="Q59" s="3"/>
      <c r="R59" s="3"/>
      <c r="S59" s="3"/>
      <c r="T59" s="3">
        <f t="shared" si="0"/>
        <v>0</v>
      </c>
    </row>
    <row r="60" spans="1:20" s="4" customFormat="1" x14ac:dyDescent="0.2">
      <c r="A60" s="31"/>
      <c r="B60" s="33" t="s">
        <v>191</v>
      </c>
      <c r="C60" s="33" t="s">
        <v>192</v>
      </c>
      <c r="D60" s="87">
        <v>4</v>
      </c>
      <c r="E60" s="88">
        <v>450</v>
      </c>
      <c r="F60" s="89"/>
      <c r="G60" s="90">
        <f t="shared" si="2"/>
        <v>0</v>
      </c>
      <c r="H60" s="91">
        <f t="shared" si="3"/>
        <v>0</v>
      </c>
      <c r="I60" s="92">
        <v>900</v>
      </c>
      <c r="J60" s="89"/>
      <c r="K60" s="90">
        <f t="shared" si="4"/>
        <v>0</v>
      </c>
      <c r="L60" s="93">
        <f t="shared" si="5"/>
        <v>0</v>
      </c>
      <c r="M60" s="2"/>
      <c r="N60" s="3"/>
      <c r="O60" s="3"/>
      <c r="P60" s="3"/>
      <c r="Q60" s="3"/>
      <c r="R60" s="3"/>
      <c r="S60" s="3"/>
      <c r="T60" s="3">
        <f t="shared" si="0"/>
        <v>0</v>
      </c>
    </row>
    <row r="61" spans="1:20" s="4" customFormat="1" x14ac:dyDescent="0.2">
      <c r="A61" s="31"/>
      <c r="B61" s="33" t="s">
        <v>213</v>
      </c>
      <c r="C61" s="33"/>
      <c r="D61" s="87">
        <v>7</v>
      </c>
      <c r="E61" s="88">
        <v>125</v>
      </c>
      <c r="F61" s="89"/>
      <c r="G61" s="90">
        <f t="shared" si="2"/>
        <v>0</v>
      </c>
      <c r="H61" s="91">
        <f t="shared" si="3"/>
        <v>0</v>
      </c>
      <c r="I61" s="92">
        <v>250</v>
      </c>
      <c r="J61" s="89"/>
      <c r="K61" s="90">
        <f t="shared" si="4"/>
        <v>0</v>
      </c>
      <c r="L61" s="90">
        <f t="shared" si="5"/>
        <v>0</v>
      </c>
      <c r="M61" s="2"/>
      <c r="N61" s="3"/>
      <c r="O61" s="3"/>
      <c r="P61" s="3"/>
      <c r="Q61" s="3"/>
      <c r="R61" s="3"/>
      <c r="S61" s="3"/>
      <c r="T61" s="3"/>
    </row>
    <row r="62" spans="1:20" s="4" customFormat="1" x14ac:dyDescent="0.2">
      <c r="A62" s="180"/>
      <c r="B62" s="135" t="s">
        <v>215</v>
      </c>
      <c r="C62" s="135"/>
      <c r="D62" s="32">
        <v>9</v>
      </c>
      <c r="E62" s="120">
        <v>5</v>
      </c>
      <c r="F62" s="114"/>
      <c r="G62" s="90">
        <f>IF(F62&gt;=E62,ROUNDDOWN(F62/E62,0),0)</f>
        <v>0</v>
      </c>
      <c r="H62" s="121">
        <f>IF(F62&lt;E62,F62/E62,0)</f>
        <v>0</v>
      </c>
      <c r="I62" s="122">
        <v>5</v>
      </c>
      <c r="J62" s="114"/>
      <c r="K62" s="115">
        <f>IF(J62&gt;=I62,ROUNDDOWN(J62/I62,0),0)</f>
        <v>0</v>
      </c>
      <c r="L62" s="123">
        <f>IF(J62&lt;I62,J62/I62,0)</f>
        <v>0</v>
      </c>
      <c r="M62" s="2"/>
      <c r="N62" s="3"/>
      <c r="O62" s="3">
        <f>IF(H62=0,0,1)</f>
        <v>0</v>
      </c>
      <c r="P62" s="3"/>
      <c r="Q62" s="3"/>
      <c r="R62" s="3"/>
      <c r="S62" s="3"/>
      <c r="T62" s="3">
        <f t="shared" si="0"/>
        <v>0</v>
      </c>
    </row>
    <row r="63" spans="1:20" s="4" customFormat="1" ht="24" x14ac:dyDescent="0.2">
      <c r="A63" s="31" t="s">
        <v>193</v>
      </c>
      <c r="B63" s="106" t="s">
        <v>194</v>
      </c>
      <c r="C63" s="107" t="s">
        <v>195</v>
      </c>
      <c r="D63" s="127">
        <v>9</v>
      </c>
      <c r="E63" s="128">
        <v>25</v>
      </c>
      <c r="F63" s="129"/>
      <c r="G63" s="130">
        <f>IF(F63&gt;=E63,ROUNDDOWN(F63/E63,0),0)</f>
        <v>0</v>
      </c>
      <c r="H63" s="131">
        <f>IF(F63&lt;E63,F63/E63,0)</f>
        <v>0</v>
      </c>
      <c r="I63" s="132">
        <v>25</v>
      </c>
      <c r="J63" s="129"/>
      <c r="K63" s="130">
        <f>IF(J63&gt;=I63,ROUNDDOWN(J63/I63,0),0)</f>
        <v>0</v>
      </c>
      <c r="L63" s="133">
        <f>IF(J63&lt;I63,J63/I63,0)</f>
        <v>0</v>
      </c>
      <c r="M63" s="2"/>
      <c r="N63" s="3"/>
      <c r="O63" s="3">
        <f>IF(H63=0,0,1)</f>
        <v>0</v>
      </c>
      <c r="P63" s="3"/>
      <c r="Q63" s="3"/>
      <c r="R63" s="3"/>
      <c r="S63" s="3"/>
      <c r="T63" s="3">
        <f t="shared" si="0"/>
        <v>0</v>
      </c>
    </row>
    <row r="64" spans="1:20" s="4" customFormat="1" x14ac:dyDescent="0.2">
      <c r="A64" s="180"/>
      <c r="B64" s="113" t="s">
        <v>93</v>
      </c>
      <c r="C64" s="113"/>
      <c r="D64" s="136">
        <v>9</v>
      </c>
      <c r="E64" s="137">
        <v>15</v>
      </c>
      <c r="F64" s="73"/>
      <c r="G64" s="77">
        <f>IF(F64&gt;=E64,ROUNDDOWN(F64/E64,0),0)</f>
        <v>0</v>
      </c>
      <c r="H64" s="138">
        <f>IF(F64&lt;E64,F64/E64,0)</f>
        <v>0</v>
      </c>
      <c r="I64" s="139">
        <v>15</v>
      </c>
      <c r="J64" s="73"/>
      <c r="K64" s="77">
        <f>IF(J64&gt;=I64,ROUNDDOWN(J64/I64,0),0)</f>
        <v>0</v>
      </c>
      <c r="L64" s="140">
        <f>IF(J64&lt;I64,J64/I64,0)</f>
        <v>0</v>
      </c>
      <c r="M64" s="2"/>
      <c r="N64" s="3"/>
      <c r="O64" s="3">
        <f>IF(H64=0,0,1)</f>
        <v>0</v>
      </c>
      <c r="P64" s="3"/>
      <c r="Q64" s="3"/>
      <c r="R64" s="3"/>
      <c r="S64" s="3"/>
      <c r="T64" s="3">
        <f t="shared" si="0"/>
        <v>0</v>
      </c>
    </row>
    <row r="65" spans="1:20" s="26" customFormat="1" x14ac:dyDescent="0.2">
      <c r="A65" s="31"/>
      <c r="B65" s="141" t="s">
        <v>196</v>
      </c>
      <c r="C65" s="142"/>
      <c r="D65" s="80"/>
      <c r="E65" s="81"/>
      <c r="F65" s="181"/>
      <c r="G65" s="82"/>
      <c r="H65" s="83"/>
      <c r="I65" s="84"/>
      <c r="J65" s="181"/>
      <c r="K65" s="64"/>
      <c r="L65" s="85"/>
      <c r="M65" s="14"/>
      <c r="N65" s="25"/>
      <c r="O65" s="25">
        <f>IF(H65=0,0,1)</f>
        <v>0</v>
      </c>
      <c r="P65" s="25"/>
      <c r="Q65" s="25"/>
      <c r="R65" s="25"/>
      <c r="S65" s="25"/>
      <c r="T65" s="25">
        <f t="shared" si="0"/>
        <v>0</v>
      </c>
    </row>
    <row r="66" spans="1:20" s="4" customFormat="1" ht="12.75" customHeight="1" x14ac:dyDescent="0.2">
      <c r="A66" s="31"/>
      <c r="B66" s="143" t="s">
        <v>196</v>
      </c>
      <c r="C66" s="182" t="s">
        <v>197</v>
      </c>
      <c r="D66" s="87">
        <v>2</v>
      </c>
      <c r="E66" s="88">
        <f>I66/2</f>
        <v>1000</v>
      </c>
      <c r="F66" s="89"/>
      <c r="G66" s="90">
        <f t="shared" si="2"/>
        <v>0</v>
      </c>
      <c r="H66" s="91">
        <f t="shared" si="3"/>
        <v>0</v>
      </c>
      <c r="I66" s="92">
        <v>2000</v>
      </c>
      <c r="J66" s="89"/>
      <c r="K66" s="90">
        <f t="shared" si="4"/>
        <v>0</v>
      </c>
      <c r="L66" s="93">
        <f t="shared" si="5"/>
        <v>0</v>
      </c>
      <c r="M66" s="2"/>
      <c r="N66" s="3"/>
      <c r="O66" s="3">
        <f>IF(H66=0,0,1)</f>
        <v>0</v>
      </c>
      <c r="P66" s="3"/>
      <c r="Q66" s="3"/>
      <c r="R66" s="3"/>
      <c r="S66" s="3"/>
      <c r="T66" s="3">
        <f t="shared" si="0"/>
        <v>0</v>
      </c>
    </row>
    <row r="67" spans="1:20" s="4" customFormat="1" ht="12.75" customHeight="1" x14ac:dyDescent="0.2">
      <c r="A67" s="180"/>
      <c r="B67" s="144" t="s">
        <v>196</v>
      </c>
      <c r="C67" s="183" t="s">
        <v>198</v>
      </c>
      <c r="D67" s="71">
        <v>2</v>
      </c>
      <c r="E67" s="72">
        <f>I67/2</f>
        <v>1000</v>
      </c>
      <c r="F67" s="145"/>
      <c r="G67" s="74">
        <f t="shared" si="2"/>
        <v>0</v>
      </c>
      <c r="H67" s="75">
        <f t="shared" si="3"/>
        <v>0</v>
      </c>
      <c r="I67" s="76">
        <v>2000</v>
      </c>
      <c r="J67" s="145"/>
      <c r="K67" s="74">
        <f t="shared" si="4"/>
        <v>0</v>
      </c>
      <c r="L67" s="78">
        <f t="shared" si="5"/>
        <v>0</v>
      </c>
      <c r="M67" s="2"/>
      <c r="N67" s="3"/>
      <c r="O67" s="3">
        <f>IF(H67=0,0,1)</f>
        <v>0</v>
      </c>
      <c r="P67" s="3"/>
      <c r="Q67" s="3"/>
      <c r="R67" s="3"/>
      <c r="S67" s="3"/>
      <c r="T67" s="3">
        <f>IF(L67=0,0,1)</f>
        <v>0</v>
      </c>
    </row>
    <row r="68" spans="1:20" s="4" customFormat="1" ht="12.75" customHeight="1" x14ac:dyDescent="0.2">
      <c r="A68" s="31"/>
      <c r="B68" s="146" t="s">
        <v>199</v>
      </c>
      <c r="C68" s="31"/>
      <c r="D68" s="32"/>
      <c r="E68" s="120"/>
      <c r="F68" s="147"/>
      <c r="G68" s="32">
        <f>SUM(G4:G67)</f>
        <v>0</v>
      </c>
      <c r="H68" s="32" t="s">
        <v>98</v>
      </c>
      <c r="I68" s="148"/>
      <c r="J68" s="147"/>
      <c r="K68" s="149">
        <f>SUM(K4:K67)</f>
        <v>0</v>
      </c>
      <c r="L68" s="150" t="s">
        <v>98</v>
      </c>
      <c r="M68" s="2"/>
      <c r="N68" s="3"/>
      <c r="O68" s="3"/>
      <c r="P68" s="3"/>
      <c r="Q68" s="3"/>
      <c r="R68" s="3"/>
      <c r="S68" s="3"/>
      <c r="T68" s="3"/>
    </row>
    <row r="69" spans="1:20" s="4" customFormat="1" ht="12.75" customHeight="1" x14ac:dyDescent="0.2">
      <c r="A69" s="31"/>
      <c r="B69" s="146" t="s">
        <v>200</v>
      </c>
      <c r="C69" s="31"/>
      <c r="D69" s="32"/>
      <c r="E69" s="151" t="s">
        <v>100</v>
      </c>
      <c r="F69" s="37"/>
      <c r="G69" s="32" t="s">
        <v>101</v>
      </c>
      <c r="H69" s="29">
        <f>IF(ROUND(SUM(H4:H67),0)&lt;1,IF(O69=0,0,1),ROUND(SUM(H4:H67),0))</f>
        <v>0</v>
      </c>
      <c r="I69" s="152" t="s">
        <v>201</v>
      </c>
      <c r="J69" s="37"/>
      <c r="K69" s="32" t="s">
        <v>101</v>
      </c>
      <c r="L69" s="153">
        <f>IF(ROUND(SUM(L4:L67),0)&lt;1,IF(T69=0,0,1),ROUND(SUM(L4:L67),0))</f>
        <v>0</v>
      </c>
      <c r="M69" s="2"/>
      <c r="N69" s="3"/>
      <c r="O69" s="3">
        <f>SUM(O4:O68)</f>
        <v>0</v>
      </c>
      <c r="P69" s="3"/>
      <c r="Q69" s="3"/>
      <c r="R69" s="3"/>
      <c r="S69" s="3"/>
      <c r="T69" s="3">
        <f>SUM(T4:T68)</f>
        <v>0</v>
      </c>
    </row>
    <row r="70" spans="1:20" ht="12" customHeight="1" thickBot="1" x14ac:dyDescent="0.25">
      <c r="A70" s="156"/>
      <c r="B70" s="155" t="s">
        <v>202</v>
      </c>
      <c r="C70" s="156"/>
      <c r="D70" s="157"/>
      <c r="E70" s="158" t="s">
        <v>100</v>
      </c>
      <c r="F70" s="159"/>
      <c r="G70" s="192">
        <f>G68+H69</f>
        <v>0</v>
      </c>
      <c r="H70" s="193"/>
      <c r="I70" s="160" t="s">
        <v>201</v>
      </c>
      <c r="J70" s="159"/>
      <c r="K70" s="192">
        <f>K68+L69</f>
        <v>0</v>
      </c>
      <c r="L70" s="194"/>
      <c r="M70" s="5"/>
    </row>
    <row r="71" spans="1:20" x14ac:dyDescent="0.2">
      <c r="A71" s="15"/>
      <c r="B71" s="15"/>
      <c r="D71" s="17"/>
      <c r="E71" s="17"/>
      <c r="F71" s="18"/>
      <c r="G71" s="17"/>
      <c r="H71" s="17"/>
      <c r="I71" s="13"/>
      <c r="J71" s="18"/>
      <c r="K71" s="19"/>
      <c r="L71" s="17"/>
      <c r="M71" s="6"/>
    </row>
    <row r="72" spans="1:20" x14ac:dyDescent="0.2">
      <c r="A72" s="15"/>
      <c r="B72" s="15"/>
      <c r="D72" s="17"/>
      <c r="E72" s="17"/>
      <c r="F72" s="18"/>
      <c r="G72" s="17"/>
      <c r="H72" s="17"/>
      <c r="I72" s="13"/>
      <c r="J72" s="18"/>
      <c r="K72" s="20"/>
      <c r="L72" s="17"/>
      <c r="M72" s="6"/>
    </row>
    <row r="73" spans="1:20" x14ac:dyDescent="0.2">
      <c r="A73" s="15"/>
      <c r="B73" s="15"/>
      <c r="D73" s="17"/>
      <c r="E73" s="17"/>
      <c r="F73" s="18"/>
      <c r="G73" s="17"/>
      <c r="H73" s="17"/>
      <c r="I73" s="13"/>
      <c r="J73" s="18"/>
      <c r="K73" s="20"/>
      <c r="L73" s="17"/>
      <c r="M73" s="6"/>
    </row>
    <row r="74" spans="1:20" ht="18.75" customHeight="1" x14ac:dyDescent="0.2">
      <c r="A74" s="15"/>
      <c r="F74" s="21"/>
      <c r="J74" s="21"/>
      <c r="K74" s="22"/>
      <c r="M74" s="7"/>
    </row>
    <row r="75" spans="1:20" x14ac:dyDescent="0.2">
      <c r="M75"/>
    </row>
    <row r="76" spans="1:20" x14ac:dyDescent="0.2">
      <c r="B76" s="23"/>
      <c r="M76"/>
    </row>
  </sheetData>
  <mergeCells count="4">
    <mergeCell ref="A1:C1"/>
    <mergeCell ref="A44:A50"/>
    <mergeCell ref="G70:H70"/>
    <mergeCell ref="K70:L70"/>
  </mergeCells>
  <phoneticPr fontId="4" type="noConversion"/>
  <pageMargins left="0.74803149606299213" right="0.39370078740157483" top="0.82677165354330717" bottom="0.39370078740157483" header="0.51181102362204722" footer="0.31496062992125984"/>
  <pageSetup paperSize="9" scale="74" orientation="portrait" r:id="rId1"/>
  <headerFooter alignWithMargins="0">
    <oddHeader xml:space="preserve">&amp;L&amp;"Arial,Fett"&amp;14Concept d'analyse&amp;10
(PC 8.9.1)&amp;R&amp;14SwissGAP FLP&amp;10
Documentation d’application
</oddHeader>
    <oddFooter>&amp;L&amp;"Tahoma,Standard"&amp;9Version 2026-V1.0 (01.01.2026)&amp;C&amp;"Tahoma,Standard"&amp;9Registre 12&amp;R&amp;"Tahoma,Standard"&amp;9&amp;P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d</vt:lpstr>
      <vt:lpstr>f</vt:lpstr>
      <vt:lpstr>d!Druckbereich</vt:lpstr>
      <vt:lpstr>f!Druckbereich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2025-12-05T12:39:43Z</dcterms:created>
  <dcterms:modified xsi:type="dcterms:W3CDTF">2025-12-05T12:39:59Z</dcterms:modified>
</cp:coreProperties>
</file>