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8_{5A434F45-369B-4B0E-95AF-0DF5B0BE73DD}" xr6:coauthVersionLast="47" xr6:coauthVersionMax="47" xr10:uidLastSave="{00000000-0000-0000-0000-000000000000}"/>
  <bookViews>
    <workbookView xWindow="-120" yWindow="-120" windowWidth="29040" windowHeight="17520" activeTab="1" xr2:uid="{00000000-000D-0000-FFFF-FFFF00000000}"/>
  </bookViews>
  <sheets>
    <sheet name="d" sheetId="3" r:id="rId1"/>
    <sheet name="f" sheetId="2" r:id="rId2"/>
  </sheets>
  <definedNames>
    <definedName name="_xlnm.Print_Area" localSheetId="0">d!$A$1:$M$71</definedName>
    <definedName name="_xlnm.Print_Area" localSheetId="1">f!$A$1:$M$70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0" i="3" l="1"/>
  <c r="M50" i="3"/>
  <c r="V50" i="3" s="1"/>
  <c r="E50" i="3"/>
  <c r="H50" i="3" s="1"/>
  <c r="G50" i="3" l="1"/>
  <c r="M61" i="2"/>
  <c r="L61" i="2"/>
  <c r="H61" i="2"/>
  <c r="G61" i="2"/>
  <c r="M64" i="2"/>
  <c r="V64" i="2"/>
  <c r="L64" i="2"/>
  <c r="H64" i="2"/>
  <c r="Q64" i="2" s="1"/>
  <c r="G64" i="2"/>
  <c r="M63" i="2"/>
  <c r="V63" i="2" s="1"/>
  <c r="L63" i="2"/>
  <c r="H63" i="2"/>
  <c r="Q63" i="2" s="1"/>
  <c r="G63" i="2"/>
  <c r="M62" i="2"/>
  <c r="V62" i="2" s="1"/>
  <c r="L62" i="2"/>
  <c r="H62" i="2"/>
  <c r="Q62" i="2" s="1"/>
  <c r="G62" i="2"/>
  <c r="H62" i="3"/>
  <c r="H63" i="3"/>
  <c r="G62" i="3"/>
  <c r="G63" i="3"/>
  <c r="L63" i="3"/>
  <c r="M63" i="3"/>
  <c r="V63" i="3" s="1"/>
  <c r="L62" i="3"/>
  <c r="M62" i="3"/>
  <c r="V62" i="3" s="1"/>
  <c r="H60" i="2"/>
  <c r="G60" i="2"/>
  <c r="L60" i="2"/>
  <c r="M60" i="2"/>
  <c r="V60" i="2"/>
  <c r="E4" i="3"/>
  <c r="G4" i="3" s="1"/>
  <c r="L4" i="3"/>
  <c r="M4" i="3"/>
  <c r="V4" i="3" s="1"/>
  <c r="E5" i="3"/>
  <c r="G5" i="3" s="1"/>
  <c r="H5" i="3"/>
  <c r="L5" i="3"/>
  <c r="M5" i="3"/>
  <c r="V5" i="3" s="1"/>
  <c r="E6" i="3"/>
  <c r="H6" i="3" s="1"/>
  <c r="Q6" i="3" s="1"/>
  <c r="L6" i="3"/>
  <c r="M6" i="3"/>
  <c r="V6" i="3" s="1"/>
  <c r="G7" i="3"/>
  <c r="H7" i="3"/>
  <c r="Q7" i="3" s="1"/>
  <c r="L7" i="3"/>
  <c r="M7" i="3"/>
  <c r="V7" i="3" s="1"/>
  <c r="E8" i="3"/>
  <c r="L8" i="3"/>
  <c r="M8" i="3"/>
  <c r="V8" i="3" s="1"/>
  <c r="E9" i="3"/>
  <c r="G9" i="3" s="1"/>
  <c r="L9" i="3"/>
  <c r="M9" i="3"/>
  <c r="V9" i="3" s="1"/>
  <c r="E10" i="3"/>
  <c r="H10" i="3" s="1"/>
  <c r="Q10" i="3" s="1"/>
  <c r="L10" i="3"/>
  <c r="M10" i="3"/>
  <c r="V10" i="3" s="1"/>
  <c r="E11" i="3"/>
  <c r="H11" i="3" s="1"/>
  <c r="Q11" i="3" s="1"/>
  <c r="L11" i="3"/>
  <c r="M11" i="3"/>
  <c r="V11" i="3"/>
  <c r="E12" i="3"/>
  <c r="G12" i="3"/>
  <c r="L12" i="3"/>
  <c r="M12" i="3"/>
  <c r="V12" i="3"/>
  <c r="E13" i="3"/>
  <c r="H13" i="3" s="1"/>
  <c r="Q13" i="3" s="1"/>
  <c r="G13" i="3"/>
  <c r="L13" i="3"/>
  <c r="M13" i="3"/>
  <c r="V13" i="3" s="1"/>
  <c r="E14" i="3"/>
  <c r="H14" i="3"/>
  <c r="Q14" i="3" s="1"/>
  <c r="G14" i="3"/>
  <c r="L14" i="3"/>
  <c r="M14" i="3"/>
  <c r="V14" i="3" s="1"/>
  <c r="E15" i="3"/>
  <c r="G15" i="3" s="1"/>
  <c r="L15" i="3"/>
  <c r="M15" i="3"/>
  <c r="V15" i="3" s="1"/>
  <c r="E16" i="3"/>
  <c r="H16" i="3" s="1"/>
  <c r="Q16" i="3" s="1"/>
  <c r="G16" i="3"/>
  <c r="L16" i="3"/>
  <c r="M16" i="3"/>
  <c r="V16" i="3" s="1"/>
  <c r="E17" i="3"/>
  <c r="G17" i="3" s="1"/>
  <c r="H17" i="3"/>
  <c r="Q17" i="3"/>
  <c r="L17" i="3"/>
  <c r="M17" i="3"/>
  <c r="V17" i="3" s="1"/>
  <c r="E18" i="3"/>
  <c r="G18" i="3" s="1"/>
  <c r="H18" i="3"/>
  <c r="Q18" i="3" s="1"/>
  <c r="L18" i="3"/>
  <c r="M18" i="3"/>
  <c r="V18" i="3"/>
  <c r="E19" i="3"/>
  <c r="G19" i="3"/>
  <c r="H19" i="3"/>
  <c r="Q19" i="3"/>
  <c r="L19" i="3"/>
  <c r="M19" i="3"/>
  <c r="V19" i="3" s="1"/>
  <c r="E20" i="3"/>
  <c r="G20" i="3" s="1"/>
  <c r="L20" i="3"/>
  <c r="M20" i="3"/>
  <c r="V20" i="3" s="1"/>
  <c r="E21" i="3"/>
  <c r="H21" i="3" s="1"/>
  <c r="Q21" i="3" s="1"/>
  <c r="G21" i="3"/>
  <c r="L21" i="3"/>
  <c r="M21" i="3"/>
  <c r="V21" i="3" s="1"/>
  <c r="E22" i="3"/>
  <c r="H22" i="3" s="1"/>
  <c r="Q22" i="3" s="1"/>
  <c r="L22" i="3"/>
  <c r="M22" i="3"/>
  <c r="V22" i="3" s="1"/>
  <c r="E23" i="3"/>
  <c r="G23" i="3"/>
  <c r="L23" i="3"/>
  <c r="M23" i="3"/>
  <c r="V23" i="3" s="1"/>
  <c r="Q24" i="3"/>
  <c r="V24" i="3"/>
  <c r="E25" i="3"/>
  <c r="G25" i="3" s="1"/>
  <c r="L25" i="3"/>
  <c r="M25" i="3"/>
  <c r="V25" i="3" s="1"/>
  <c r="E26" i="3"/>
  <c r="G26" i="3" s="1"/>
  <c r="H26" i="3"/>
  <c r="Q26" i="3" s="1"/>
  <c r="L26" i="3"/>
  <c r="M26" i="3"/>
  <c r="V26" i="3"/>
  <c r="E27" i="3"/>
  <c r="H27" i="3" s="1"/>
  <c r="Q27" i="3" s="1"/>
  <c r="G27" i="3"/>
  <c r="L27" i="3"/>
  <c r="M27" i="3"/>
  <c r="V27" i="3"/>
  <c r="E28" i="3"/>
  <c r="G28" i="3" s="1"/>
  <c r="L28" i="3"/>
  <c r="M28" i="3"/>
  <c r="V28" i="3"/>
  <c r="E29" i="3"/>
  <c r="H29" i="3"/>
  <c r="Q29" i="3" s="1"/>
  <c r="L29" i="3"/>
  <c r="M29" i="3"/>
  <c r="V29" i="3"/>
  <c r="E30" i="3"/>
  <c r="H30" i="3" s="1"/>
  <c r="Q30" i="3" s="1"/>
  <c r="L30" i="3"/>
  <c r="M30" i="3"/>
  <c r="V30" i="3" s="1"/>
  <c r="E31" i="3"/>
  <c r="H31" i="3"/>
  <c r="Q31" i="3"/>
  <c r="G31" i="3"/>
  <c r="L31" i="3"/>
  <c r="M31" i="3"/>
  <c r="V31" i="3" s="1"/>
  <c r="E32" i="3"/>
  <c r="G32" i="3" s="1"/>
  <c r="H32" i="3"/>
  <c r="Q32" i="3"/>
  <c r="L32" i="3"/>
  <c r="M32" i="3"/>
  <c r="V32" i="3" s="1"/>
  <c r="E33" i="3"/>
  <c r="G33" i="3" s="1"/>
  <c r="L33" i="3"/>
  <c r="M33" i="3"/>
  <c r="V33" i="3"/>
  <c r="E34" i="3"/>
  <c r="G34" i="3" s="1"/>
  <c r="H34" i="3"/>
  <c r="Q34" i="3" s="1"/>
  <c r="L34" i="3"/>
  <c r="M34" i="3"/>
  <c r="V34" i="3" s="1"/>
  <c r="E35" i="3"/>
  <c r="G35" i="3" s="1"/>
  <c r="H35" i="3"/>
  <c r="Q35" i="3" s="1"/>
  <c r="L35" i="3"/>
  <c r="M35" i="3"/>
  <c r="V35" i="3"/>
  <c r="E36" i="3"/>
  <c r="H36" i="3" s="1"/>
  <c r="Q36" i="3" s="1"/>
  <c r="G36" i="3"/>
  <c r="L36" i="3"/>
  <c r="M36" i="3"/>
  <c r="V36" i="3" s="1"/>
  <c r="E37" i="3"/>
  <c r="G37" i="3" s="1"/>
  <c r="H37" i="3"/>
  <c r="Q37" i="3"/>
  <c r="L37" i="3"/>
  <c r="M37" i="3"/>
  <c r="V37" i="3"/>
  <c r="E38" i="3"/>
  <c r="G38" i="3"/>
  <c r="H38" i="3"/>
  <c r="Q38" i="3"/>
  <c r="L38" i="3"/>
  <c r="M38" i="3"/>
  <c r="V38" i="3"/>
  <c r="E39" i="3"/>
  <c r="G39" i="3" s="1"/>
  <c r="L39" i="3"/>
  <c r="M39" i="3"/>
  <c r="V39" i="3"/>
  <c r="E40" i="3"/>
  <c r="H40" i="3" s="1"/>
  <c r="Q40" i="3" s="1"/>
  <c r="G40" i="3"/>
  <c r="L40" i="3"/>
  <c r="M40" i="3"/>
  <c r="V40" i="3"/>
  <c r="E41" i="3"/>
  <c r="H41" i="3" s="1"/>
  <c r="Q41" i="3" s="1"/>
  <c r="L41" i="3"/>
  <c r="M41" i="3"/>
  <c r="V41" i="3"/>
  <c r="E42" i="3"/>
  <c r="G42" i="3" s="1"/>
  <c r="L42" i="3"/>
  <c r="M42" i="3"/>
  <c r="V42" i="3"/>
  <c r="E43" i="3"/>
  <c r="H43" i="3" s="1"/>
  <c r="Q43" i="3" s="1"/>
  <c r="L43" i="3"/>
  <c r="M43" i="3"/>
  <c r="V43" i="3"/>
  <c r="E44" i="3"/>
  <c r="H44" i="3" s="1"/>
  <c r="Q44" i="3" s="1"/>
  <c r="L44" i="3"/>
  <c r="M44" i="3"/>
  <c r="V44" i="3" s="1"/>
  <c r="E45" i="3"/>
  <c r="G45" i="3" s="1"/>
  <c r="L45" i="3"/>
  <c r="M45" i="3"/>
  <c r="V45" i="3"/>
  <c r="E46" i="3"/>
  <c r="G46" i="3"/>
  <c r="H46" i="3"/>
  <c r="Q46" i="3"/>
  <c r="L46" i="3"/>
  <c r="M46" i="3"/>
  <c r="V46" i="3" s="1"/>
  <c r="E47" i="3"/>
  <c r="H47" i="3" s="1"/>
  <c r="Q47" i="3" s="1"/>
  <c r="L47" i="3"/>
  <c r="M47" i="3"/>
  <c r="V47" i="3"/>
  <c r="E48" i="3"/>
  <c r="G48" i="3" s="1"/>
  <c r="H48" i="3"/>
  <c r="Q48" i="3" s="1"/>
  <c r="L48" i="3"/>
  <c r="M48" i="3"/>
  <c r="V48" i="3" s="1"/>
  <c r="E49" i="3"/>
  <c r="G49" i="3" s="1"/>
  <c r="H49" i="3"/>
  <c r="Q49" i="3" s="1"/>
  <c r="L49" i="3"/>
  <c r="M49" i="3"/>
  <c r="V49" i="3"/>
  <c r="E51" i="3"/>
  <c r="G51" i="3" s="1"/>
  <c r="H51" i="3"/>
  <c r="Q51" i="3" s="1"/>
  <c r="L51" i="3"/>
  <c r="M51" i="3"/>
  <c r="V51" i="3" s="1"/>
  <c r="E52" i="3"/>
  <c r="H52" i="3" s="1"/>
  <c r="Q52" i="3" s="1"/>
  <c r="L52" i="3"/>
  <c r="M52" i="3"/>
  <c r="V52" i="3" s="1"/>
  <c r="E53" i="3"/>
  <c r="G53" i="3" s="1"/>
  <c r="L53" i="3"/>
  <c r="M53" i="3"/>
  <c r="V53" i="3"/>
  <c r="E54" i="3"/>
  <c r="H54" i="3" s="1"/>
  <c r="Q54" i="3" s="1"/>
  <c r="L54" i="3"/>
  <c r="M54" i="3"/>
  <c r="V54" i="3"/>
  <c r="E55" i="3"/>
  <c r="G55" i="3"/>
  <c r="H55" i="3"/>
  <c r="Q55" i="3" s="1"/>
  <c r="L55" i="3"/>
  <c r="M55" i="3"/>
  <c r="V55" i="3"/>
  <c r="E56" i="3"/>
  <c r="G56" i="3" s="1"/>
  <c r="L56" i="3"/>
  <c r="M56" i="3"/>
  <c r="V56" i="3" s="1"/>
  <c r="E57" i="3"/>
  <c r="G57" i="3"/>
  <c r="H57" i="3"/>
  <c r="Q57" i="3" s="1"/>
  <c r="L57" i="3"/>
  <c r="M57" i="3"/>
  <c r="V57" i="3"/>
  <c r="E58" i="3"/>
  <c r="H58" i="3" s="1"/>
  <c r="Q58" i="3" s="1"/>
  <c r="L58" i="3"/>
  <c r="M58" i="3"/>
  <c r="V58" i="3" s="1"/>
  <c r="E59" i="3"/>
  <c r="H59" i="3" s="1"/>
  <c r="Q59" i="3" s="1"/>
  <c r="L59" i="3"/>
  <c r="M59" i="3"/>
  <c r="V59" i="3" s="1"/>
  <c r="E60" i="3"/>
  <c r="H60" i="3" s="1"/>
  <c r="Q60" i="3" s="1"/>
  <c r="G60" i="3"/>
  <c r="L60" i="3"/>
  <c r="M60" i="3"/>
  <c r="V60" i="3" s="1"/>
  <c r="E61" i="3"/>
  <c r="G61" i="3" s="1"/>
  <c r="L61" i="3"/>
  <c r="M61" i="3"/>
  <c r="V61" i="3" s="1"/>
  <c r="G64" i="3"/>
  <c r="H64" i="3"/>
  <c r="Q64" i="3" s="1"/>
  <c r="L64" i="3"/>
  <c r="M64" i="3"/>
  <c r="V64" i="3" s="1"/>
  <c r="G65" i="3"/>
  <c r="H65" i="3"/>
  <c r="Q65" i="3" s="1"/>
  <c r="L65" i="3"/>
  <c r="M65" i="3"/>
  <c r="V65" i="3"/>
  <c r="Q66" i="3"/>
  <c r="V66" i="3"/>
  <c r="E67" i="3"/>
  <c r="G67" i="3" s="1"/>
  <c r="H67" i="3"/>
  <c r="Q67" i="3" s="1"/>
  <c r="L67" i="3"/>
  <c r="M67" i="3"/>
  <c r="V67" i="3"/>
  <c r="E68" i="3"/>
  <c r="G68" i="3" s="1"/>
  <c r="L68" i="3"/>
  <c r="M68" i="3"/>
  <c r="V68" i="3" s="1"/>
  <c r="L4" i="2"/>
  <c r="L5" i="2"/>
  <c r="L6" i="2"/>
  <c r="L7" i="2"/>
  <c r="L8" i="2"/>
  <c r="L9" i="2"/>
  <c r="L10" i="2"/>
  <c r="L11" i="2"/>
  <c r="L12" i="2"/>
  <c r="L13" i="2"/>
  <c r="L14" i="2"/>
  <c r="L15" i="2"/>
  <c r="L16" i="2"/>
  <c r="L17" i="2"/>
  <c r="L18" i="2"/>
  <c r="L19" i="2"/>
  <c r="L20" i="2"/>
  <c r="L21" i="2"/>
  <c r="L22" i="2"/>
  <c r="L23"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6" i="2"/>
  <c r="L67" i="2"/>
  <c r="M4" i="2"/>
  <c r="V4" i="2" s="1"/>
  <c r="M5" i="2"/>
  <c r="V5" i="2" s="1"/>
  <c r="M6" i="2"/>
  <c r="V6" i="2"/>
  <c r="M7" i="2"/>
  <c r="V7" i="2"/>
  <c r="M8" i="2"/>
  <c r="V8" i="2" s="1"/>
  <c r="M9" i="2"/>
  <c r="V9" i="2" s="1"/>
  <c r="M10" i="2"/>
  <c r="V10" i="2" s="1"/>
  <c r="M11" i="2"/>
  <c r="V11" i="2" s="1"/>
  <c r="M12" i="2"/>
  <c r="V12" i="2" s="1"/>
  <c r="M13" i="2"/>
  <c r="V13" i="2"/>
  <c r="M14" i="2"/>
  <c r="V14" i="2"/>
  <c r="M15" i="2"/>
  <c r="V15" i="2" s="1"/>
  <c r="M16" i="2"/>
  <c r="V16" i="2" s="1"/>
  <c r="M17" i="2"/>
  <c r="V17" i="2" s="1"/>
  <c r="M18" i="2"/>
  <c r="V18" i="2" s="1"/>
  <c r="M19" i="2"/>
  <c r="V19" i="2" s="1"/>
  <c r="M20" i="2"/>
  <c r="V20" i="2" s="1"/>
  <c r="M21" i="2"/>
  <c r="V21" i="2" s="1"/>
  <c r="M22" i="2"/>
  <c r="V22" i="2" s="1"/>
  <c r="M23" i="2"/>
  <c r="V23" i="2" s="1"/>
  <c r="M25" i="2"/>
  <c r="V25" i="2" s="1"/>
  <c r="M26" i="2"/>
  <c r="V26" i="2"/>
  <c r="M27" i="2"/>
  <c r="V27" i="2" s="1"/>
  <c r="M28" i="2"/>
  <c r="V28" i="2"/>
  <c r="M29" i="2"/>
  <c r="V29" i="2"/>
  <c r="M30" i="2"/>
  <c r="V30" i="2" s="1"/>
  <c r="M31" i="2"/>
  <c r="V31" i="2" s="1"/>
  <c r="M32" i="2"/>
  <c r="V32" i="2" s="1"/>
  <c r="M33" i="2"/>
  <c r="V33" i="2" s="1"/>
  <c r="M34" i="2"/>
  <c r="V34" i="2" s="1"/>
  <c r="M35" i="2"/>
  <c r="V35" i="2" s="1"/>
  <c r="M36" i="2"/>
  <c r="V36" i="2"/>
  <c r="M37" i="2"/>
  <c r="V37" i="2"/>
  <c r="M38" i="2"/>
  <c r="V38" i="2" s="1"/>
  <c r="M39" i="2"/>
  <c r="V39" i="2" s="1"/>
  <c r="M40" i="2"/>
  <c r="V40" i="2" s="1"/>
  <c r="M41" i="2"/>
  <c r="V41" i="2" s="1"/>
  <c r="M42" i="2"/>
  <c r="V42" i="2" s="1"/>
  <c r="M43" i="2"/>
  <c r="V43" i="2" s="1"/>
  <c r="M44" i="2"/>
  <c r="V44" i="2" s="1"/>
  <c r="M45" i="2"/>
  <c r="V45" i="2"/>
  <c r="M46" i="2"/>
  <c r="V46" i="2" s="1"/>
  <c r="M47" i="2"/>
  <c r="V47" i="2" s="1"/>
  <c r="M48" i="2"/>
  <c r="V48" i="2" s="1"/>
  <c r="M49" i="2"/>
  <c r="V49" i="2" s="1"/>
  <c r="M50" i="2"/>
  <c r="V50" i="2"/>
  <c r="M51" i="2"/>
  <c r="V51" i="2" s="1"/>
  <c r="M52" i="2"/>
  <c r="V52" i="2" s="1"/>
  <c r="M53" i="2"/>
  <c r="V53" i="2" s="1"/>
  <c r="M54" i="2"/>
  <c r="V54" i="2" s="1"/>
  <c r="M55" i="2"/>
  <c r="V55" i="2" s="1"/>
  <c r="M56" i="2"/>
  <c r="V56" i="2" s="1"/>
  <c r="M57" i="2"/>
  <c r="V57" i="2" s="1"/>
  <c r="M58" i="2"/>
  <c r="V58" i="2" s="1"/>
  <c r="M59" i="2"/>
  <c r="V59" i="2" s="1"/>
  <c r="M66" i="2"/>
  <c r="V66" i="2" s="1"/>
  <c r="M67" i="2"/>
  <c r="V67" i="2" s="1"/>
  <c r="V24" i="2"/>
  <c r="V65" i="2"/>
  <c r="E4" i="2"/>
  <c r="H4" i="2" s="1"/>
  <c r="G4" i="2"/>
  <c r="E5" i="2"/>
  <c r="G5" i="2" s="1"/>
  <c r="E6" i="2"/>
  <c r="H6" i="2" s="1"/>
  <c r="Q6" i="2" s="1"/>
  <c r="G6" i="2"/>
  <c r="G7" i="2"/>
  <c r="E8" i="2"/>
  <c r="H8" i="2" s="1"/>
  <c r="Q8" i="2" s="1"/>
  <c r="E9" i="2"/>
  <c r="H9" i="2" s="1"/>
  <c r="Q9" i="2" s="1"/>
  <c r="E10" i="2"/>
  <c r="H10" i="2" s="1"/>
  <c r="Q10" i="2" s="1"/>
  <c r="E11" i="2"/>
  <c r="H11" i="2" s="1"/>
  <c r="Q11" i="2" s="1"/>
  <c r="E12" i="2"/>
  <c r="H12" i="2" s="1"/>
  <c r="Q12" i="2" s="1"/>
  <c r="E13" i="2"/>
  <c r="G13" i="2" s="1"/>
  <c r="E14" i="2"/>
  <c r="G14" i="2" s="1"/>
  <c r="E15" i="2"/>
  <c r="G15" i="2" s="1"/>
  <c r="H15" i="2"/>
  <c r="Q15" i="2" s="1"/>
  <c r="E16" i="2"/>
  <c r="H16" i="2" s="1"/>
  <c r="Q16" i="2" s="1"/>
  <c r="E17" i="2"/>
  <c r="E18" i="2"/>
  <c r="G18" i="2" s="1"/>
  <c r="E19" i="2"/>
  <c r="H19" i="2" s="1"/>
  <c r="Q19" i="2" s="1"/>
  <c r="E20" i="2"/>
  <c r="H20" i="2" s="1"/>
  <c r="Q20" i="2" s="1"/>
  <c r="G20" i="2"/>
  <c r="E21" i="2"/>
  <c r="G21" i="2" s="1"/>
  <c r="E22" i="2"/>
  <c r="H22" i="2" s="1"/>
  <c r="Q22" i="2" s="1"/>
  <c r="G22" i="2"/>
  <c r="E23" i="2"/>
  <c r="G23" i="2" s="1"/>
  <c r="E25" i="2"/>
  <c r="G25" i="2" s="1"/>
  <c r="E26" i="2"/>
  <c r="G26" i="2" s="1"/>
  <c r="E27" i="2"/>
  <c r="G27" i="2" s="1"/>
  <c r="E28" i="2"/>
  <c r="H28" i="2" s="1"/>
  <c r="Q28" i="2" s="1"/>
  <c r="G28" i="2"/>
  <c r="E29" i="2"/>
  <c r="H29" i="2" s="1"/>
  <c r="Q29" i="2" s="1"/>
  <c r="G29" i="2"/>
  <c r="E30" i="2"/>
  <c r="H30" i="2" s="1"/>
  <c r="Q30" i="2" s="1"/>
  <c r="E31" i="2"/>
  <c r="H31" i="2" s="1"/>
  <c r="Q31" i="2" s="1"/>
  <c r="E32" i="2"/>
  <c r="E33" i="2"/>
  <c r="G33" i="2" s="1"/>
  <c r="E34" i="2"/>
  <c r="G34" i="2" s="1"/>
  <c r="E35" i="2"/>
  <c r="H35" i="2" s="1"/>
  <c r="Q35" i="2" s="1"/>
  <c r="E36" i="2"/>
  <c r="H36" i="2" s="1"/>
  <c r="Q36" i="2" s="1"/>
  <c r="E37" i="2"/>
  <c r="H37" i="2" s="1"/>
  <c r="Q37" i="2" s="1"/>
  <c r="E38" i="2"/>
  <c r="H38" i="2" s="1"/>
  <c r="Q38" i="2" s="1"/>
  <c r="E39" i="2"/>
  <c r="H39" i="2" s="1"/>
  <c r="Q39" i="2" s="1"/>
  <c r="G39" i="2"/>
  <c r="E40" i="2"/>
  <c r="H40" i="2" s="1"/>
  <c r="Q40" i="2" s="1"/>
  <c r="G40" i="2"/>
  <c r="E41" i="2"/>
  <c r="H41" i="2" s="1"/>
  <c r="Q41" i="2" s="1"/>
  <c r="E42" i="2"/>
  <c r="G42" i="2" s="1"/>
  <c r="E43" i="2"/>
  <c r="H43" i="2" s="1"/>
  <c r="Q43" i="2" s="1"/>
  <c r="G43" i="2"/>
  <c r="E44" i="2"/>
  <c r="H44" i="2" s="1"/>
  <c r="Q44" i="2" s="1"/>
  <c r="E45" i="2"/>
  <c r="H45" i="2" s="1"/>
  <c r="Q45" i="2" s="1"/>
  <c r="E46" i="2"/>
  <c r="H46" i="2" s="1"/>
  <c r="Q46" i="2" s="1"/>
  <c r="E47" i="2"/>
  <c r="H47" i="2" s="1"/>
  <c r="Q47" i="2" s="1"/>
  <c r="G47" i="2"/>
  <c r="E48" i="2"/>
  <c r="H48" i="2" s="1"/>
  <c r="Q48" i="2" s="1"/>
  <c r="E49" i="2"/>
  <c r="H49" i="2" s="1"/>
  <c r="Q49" i="2" s="1"/>
  <c r="E50" i="2"/>
  <c r="H50" i="2" s="1"/>
  <c r="Q50" i="2" s="1"/>
  <c r="E51" i="2"/>
  <c r="H51" i="2" s="1"/>
  <c r="Q51" i="2" s="1"/>
  <c r="E52" i="2"/>
  <c r="G52" i="2" s="1"/>
  <c r="E53" i="2"/>
  <c r="G53" i="2" s="1"/>
  <c r="E54" i="2"/>
  <c r="G54" i="2" s="1"/>
  <c r="E55" i="2"/>
  <c r="H55" i="2" s="1"/>
  <c r="Q55" i="2" s="1"/>
  <c r="G55" i="2"/>
  <c r="E56" i="2"/>
  <c r="H56" i="2"/>
  <c r="Q56" i="2"/>
  <c r="G56" i="2"/>
  <c r="E57" i="2"/>
  <c r="H57" i="2" s="1"/>
  <c r="Q57" i="2" s="1"/>
  <c r="E58" i="2"/>
  <c r="G58" i="2" s="1"/>
  <c r="E59" i="2"/>
  <c r="H59" i="2" s="1"/>
  <c r="Q59" i="2" s="1"/>
  <c r="E66" i="2"/>
  <c r="H66" i="2" s="1"/>
  <c r="Q66" i="2" s="1"/>
  <c r="E67" i="2"/>
  <c r="H67" i="2" s="1"/>
  <c r="Q67" i="2" s="1"/>
  <c r="H7" i="2"/>
  <c r="Q7" i="2" s="1"/>
  <c r="Q24" i="2"/>
  <c r="Q65" i="2"/>
  <c r="H53" i="2"/>
  <c r="Q53" i="2" s="1"/>
  <c r="G29" i="3"/>
  <c r="G17" i="2"/>
  <c r="H17" i="2"/>
  <c r="Q17" i="2" s="1"/>
  <c r="H52" i="2"/>
  <c r="Q52" i="2" s="1"/>
  <c r="H23" i="3"/>
  <c r="Q23" i="3"/>
  <c r="H15" i="3"/>
  <c r="Q15" i="3" s="1"/>
  <c r="H4" i="3"/>
  <c r="Q4" i="3" s="1"/>
  <c r="H53" i="3"/>
  <c r="Q53" i="3" s="1"/>
  <c r="H32" i="2" l="1"/>
  <c r="Q32" i="2" s="1"/>
  <c r="G32" i="2"/>
  <c r="H18" i="2"/>
  <c r="Q18" i="2" s="1"/>
  <c r="H33" i="2"/>
  <c r="Q33" i="2" s="1"/>
  <c r="H25" i="3"/>
  <c r="Q25" i="3" s="1"/>
  <c r="H56" i="3"/>
  <c r="Q56" i="3" s="1"/>
  <c r="G67" i="2"/>
  <c r="H45" i="3"/>
  <c r="Q45" i="3" s="1"/>
  <c r="H13" i="2"/>
  <c r="Q13" i="2" s="1"/>
  <c r="H14" i="2"/>
  <c r="Q14" i="2" s="1"/>
  <c r="G31" i="2"/>
  <c r="L68" i="2"/>
  <c r="G41" i="2"/>
  <c r="H27" i="2"/>
  <c r="Q27" i="2" s="1"/>
  <c r="H25" i="2"/>
  <c r="Q25" i="2" s="1"/>
  <c r="H5" i="2"/>
  <c r="Q5" i="2" s="1"/>
  <c r="G66" i="2"/>
  <c r="G46" i="2"/>
  <c r="G12" i="2"/>
  <c r="H54" i="2"/>
  <c r="Q54" i="2" s="1"/>
  <c r="G45" i="2"/>
  <c r="G38" i="2"/>
  <c r="G11" i="2"/>
  <c r="G59" i="2"/>
  <c r="G57" i="2"/>
  <c r="H42" i="2"/>
  <c r="Q42" i="2" s="1"/>
  <c r="H26" i="2"/>
  <c r="Q26" i="2" s="1"/>
  <c r="H21" i="2"/>
  <c r="Q21" i="2" s="1"/>
  <c r="G36" i="2"/>
  <c r="G19" i="2"/>
  <c r="G16" i="2"/>
  <c r="Q4" i="2"/>
  <c r="V69" i="2"/>
  <c r="M69" i="2"/>
  <c r="G51" i="2"/>
  <c r="G37" i="2"/>
  <c r="H23" i="2"/>
  <c r="Q23" i="2" s="1"/>
  <c r="G10" i="2"/>
  <c r="G52" i="3"/>
  <c r="G22" i="3"/>
  <c r="G48" i="2"/>
  <c r="G35" i="2"/>
  <c r="G41" i="3"/>
  <c r="G44" i="2"/>
  <c r="G30" i="2"/>
  <c r="G58" i="3"/>
  <c r="G54" i="3"/>
  <c r="G44" i="3"/>
  <c r="G30" i="3"/>
  <c r="G50" i="2"/>
  <c r="H28" i="3"/>
  <c r="Q28" i="3" s="1"/>
  <c r="H34" i="2"/>
  <c r="Q34" i="2" s="1"/>
  <c r="H42" i="3"/>
  <c r="Q42" i="3" s="1"/>
  <c r="H58" i="2"/>
  <c r="Q58" i="2" s="1"/>
  <c r="G6" i="3"/>
  <c r="H12" i="3"/>
  <c r="Q12" i="3" s="1"/>
  <c r="G49" i="2"/>
  <c r="G9" i="2"/>
  <c r="G8" i="2"/>
  <c r="H68" i="3"/>
  <c r="Q68" i="3" s="1"/>
  <c r="H61" i="3"/>
  <c r="Q61" i="3" s="1"/>
  <c r="H8" i="3"/>
  <c r="Q8" i="3" s="1"/>
  <c r="G8" i="3"/>
  <c r="G10" i="3"/>
  <c r="L69" i="3"/>
  <c r="V70" i="3"/>
  <c r="M70" i="3"/>
  <c r="L71" i="3" s="1"/>
  <c r="H33" i="3"/>
  <c r="Q33" i="3" s="1"/>
  <c r="G47" i="3"/>
  <c r="G43" i="3"/>
  <c r="G11" i="3"/>
  <c r="H20" i="3"/>
  <c r="Q20" i="3" s="1"/>
  <c r="Q5" i="3"/>
  <c r="H9" i="3"/>
  <c r="Q9" i="3" s="1"/>
  <c r="G59" i="3"/>
  <c r="H39" i="3"/>
  <c r="Q39" i="3" s="1"/>
  <c r="L70" i="2" l="1"/>
  <c r="G68" i="2"/>
  <c r="G69" i="3"/>
  <c r="Q69" i="2"/>
  <c r="H69" i="2" s="1"/>
  <c r="G70" i="2" s="1"/>
  <c r="Q70" i="3"/>
  <c r="H70" i="3"/>
  <c r="G71" i="3" s="1"/>
</calcChain>
</file>

<file path=xl/sharedStrings.xml><?xml version="1.0" encoding="utf-8"?>
<sst xmlns="http://schemas.openxmlformats.org/spreadsheetml/2006/main" count="255" uniqueCount="226">
  <si>
    <t>Risikogruppe</t>
  </si>
  <si>
    <t>Bio: 
1 Analyse pro … t</t>
  </si>
  <si>
    <t>Bio: 
Anzahl Proben pro Artikel</t>
  </si>
  <si>
    <t>Bio:
Kleinmenge in Prozent der probeauslösenden Menge</t>
  </si>
  <si>
    <t>Bio: Risikogruppe</t>
  </si>
  <si>
    <t>übrige Ware: 
1 Analyse pro … t</t>
  </si>
  <si>
    <t>übrige Ware:
Anzahl Proben pro Artikel</t>
  </si>
  <si>
    <t>übrige Qualität
Kleinmenge in Prozent der probeauslösenden Menge</t>
  </si>
  <si>
    <t>Bemerkungen</t>
  </si>
  <si>
    <t>Gruppe</t>
  </si>
  <si>
    <t>Produkt</t>
  </si>
  <si>
    <t>eingeschlossene Produkte</t>
  </si>
  <si>
    <t>Früchte</t>
  </si>
  <si>
    <t>Kernobst</t>
  </si>
  <si>
    <t>Birnen</t>
  </si>
  <si>
    <t>Äpfel</t>
  </si>
  <si>
    <t>Quitten</t>
  </si>
  <si>
    <t>Steinobst</t>
  </si>
  <si>
    <t>Aprikose</t>
  </si>
  <si>
    <t>Kirschen</t>
  </si>
  <si>
    <t>Nektarinen</t>
  </si>
  <si>
    <t>Pfirsiche</t>
  </si>
  <si>
    <t>Zwetschgen</t>
  </si>
  <si>
    <t>Beeren</t>
  </si>
  <si>
    <t>Erdbeeren</t>
  </si>
  <si>
    <t xml:space="preserve"> </t>
  </si>
  <si>
    <t>Beeren, ohne Erdbeeren</t>
  </si>
  <si>
    <t>Tafeltrauben</t>
  </si>
  <si>
    <t>Agrumen</t>
  </si>
  <si>
    <t>Zitronen</t>
  </si>
  <si>
    <t>Limes</t>
  </si>
  <si>
    <t>Orangen</t>
  </si>
  <si>
    <t>Grapefruit</t>
  </si>
  <si>
    <t>Mandarinen</t>
  </si>
  <si>
    <t>Exoten</t>
  </si>
  <si>
    <t>Ananas</t>
  </si>
  <si>
    <t>Bananen</t>
  </si>
  <si>
    <t>Div. exotische Früchte</t>
  </si>
  <si>
    <t>Kiwi</t>
  </si>
  <si>
    <t>Diverse</t>
  </si>
  <si>
    <t>Kastanien</t>
  </si>
  <si>
    <t>Nüsse div.</t>
  </si>
  <si>
    <t>Gemüse</t>
  </si>
  <si>
    <t>Salate</t>
  </si>
  <si>
    <t>Salat (Lactuca) div.</t>
  </si>
  <si>
    <t>Nüsslisalat</t>
  </si>
  <si>
    <t>Endiviensalate</t>
  </si>
  <si>
    <t>Div. Zichoriengewächse wie Zuckerhut etc.</t>
  </si>
  <si>
    <t>Chicorée Witloof</t>
  </si>
  <si>
    <t>Kohlarten</t>
  </si>
  <si>
    <t>Kopfkohlarten</t>
  </si>
  <si>
    <t>Weiss-, Rot, Spitz, Wirz</t>
  </si>
  <si>
    <t>Blumenkohl</t>
  </si>
  <si>
    <t>&amp; cimone, Romanesco</t>
  </si>
  <si>
    <t>Broccoli</t>
  </si>
  <si>
    <t>Pak-choi, Kohlrabi, Federkohl, Bodenkohlrabi</t>
  </si>
  <si>
    <t>Rosenkohl</t>
  </si>
  <si>
    <t>Fruchtgemüse</t>
  </si>
  <si>
    <t>Tomaten</t>
  </si>
  <si>
    <t>Gurken</t>
  </si>
  <si>
    <t>Auberginen</t>
  </si>
  <si>
    <t>Kürbis</t>
  </si>
  <si>
    <t>Zucchetti</t>
  </si>
  <si>
    <t>Zucchettiblüten</t>
  </si>
  <si>
    <t>Melonen (alle Typen)</t>
  </si>
  <si>
    <t>Kiwano</t>
  </si>
  <si>
    <t>Bohnen, div.</t>
  </si>
  <si>
    <t>Peperoni</t>
  </si>
  <si>
    <t>Erbsen</t>
  </si>
  <si>
    <t>Zuckermais</t>
  </si>
  <si>
    <t xml:space="preserve">Wurzel- und </t>
  </si>
  <si>
    <t>Karotten</t>
  </si>
  <si>
    <t>Pastinake</t>
  </si>
  <si>
    <t>Knollengemüse</t>
  </si>
  <si>
    <t>Sellerie, Knollen-</t>
  </si>
  <si>
    <t>Stangen-, Suppen-</t>
  </si>
  <si>
    <t>Radieschen, div.</t>
  </si>
  <si>
    <t>Rettich</t>
  </si>
  <si>
    <t>Rüben div.</t>
  </si>
  <si>
    <t>Randen</t>
  </si>
  <si>
    <t>Fenchel</t>
  </si>
  <si>
    <t>Zwiebelgemüse</t>
  </si>
  <si>
    <t>Bundzwiebeln</t>
  </si>
  <si>
    <t>Cipolotte, Cippoline</t>
  </si>
  <si>
    <t>Zwiebeln</t>
  </si>
  <si>
    <t>Lauch</t>
  </si>
  <si>
    <t>Knoblauch</t>
  </si>
  <si>
    <t>Artischocken</t>
  </si>
  <si>
    <t>Kardy</t>
  </si>
  <si>
    <t>Spargeln</t>
  </si>
  <si>
    <t>Krautstiel / Mangold</t>
  </si>
  <si>
    <t>Spinate</t>
  </si>
  <si>
    <t>Rhabarber</t>
  </si>
  <si>
    <t>Schwarzwurzel</t>
  </si>
  <si>
    <t>Küchenkräuter</t>
  </si>
  <si>
    <t>Kräuter</t>
  </si>
  <si>
    <t>Rucola</t>
  </si>
  <si>
    <t>Kartoffeln</t>
  </si>
  <si>
    <t>Frischmarkt</t>
  </si>
  <si>
    <t>Verarbeitung</t>
  </si>
  <si>
    <t>Subtotal Proben je Artikel</t>
  </si>
  <si>
    <t xml:space="preserve"> -----------</t>
  </si>
  <si>
    <t>Proben für Kleinmengen:</t>
  </si>
  <si>
    <t xml:space="preserve">Bio: </t>
  </si>
  <si>
    <t xml:space="preserve"> -------</t>
  </si>
  <si>
    <t>Total auszuführende Proben</t>
  </si>
  <si>
    <t>Groupe de risque</t>
  </si>
  <si>
    <t xml:space="preserve">Bio:
1 analyse par … t </t>
  </si>
  <si>
    <t>Bio: 
Demande des quantités 
commercialisées en t.</t>
  </si>
  <si>
    <t>Bio: 
Nombre d'analyses par article</t>
  </si>
  <si>
    <t>Bio:
Quantité demandée, en pourcent de la quantité déclanchant une analyse</t>
  </si>
  <si>
    <t xml:space="preserve">Autre marchandise: 
1 analyse par … t </t>
  </si>
  <si>
    <t>Autre qualité: 
Demande des quantités commercialisées en t.</t>
  </si>
  <si>
    <t>Autre marchandise:
Nombre d'analyses par article</t>
  </si>
  <si>
    <t>Autre qualité:
Quantité demandée, en pourcent de la quantité déclanchant une analyse</t>
  </si>
  <si>
    <t>Groupe</t>
  </si>
  <si>
    <t>produit</t>
  </si>
  <si>
    <t>sous-produits</t>
  </si>
  <si>
    <t xml:space="preserve">Fruits </t>
  </si>
  <si>
    <t>Fruits à pépins</t>
  </si>
  <si>
    <t>Poires</t>
  </si>
  <si>
    <t>Pommes</t>
  </si>
  <si>
    <t>Coings</t>
  </si>
  <si>
    <t>Fruits à noyau</t>
  </si>
  <si>
    <t>Abricots</t>
  </si>
  <si>
    <t>Nectarines</t>
  </si>
  <si>
    <t>Pêches</t>
  </si>
  <si>
    <t>Pruneaux</t>
  </si>
  <si>
    <t>Prunes, Mirabelles, Reineclaudes</t>
  </si>
  <si>
    <t>Baies</t>
  </si>
  <si>
    <t>Fraises</t>
  </si>
  <si>
    <t>Baies, sans fraises</t>
  </si>
  <si>
    <t>Raisin de table</t>
  </si>
  <si>
    <t>Agrumes</t>
  </si>
  <si>
    <t>Citrons</t>
  </si>
  <si>
    <t>Limes, Limettes</t>
  </si>
  <si>
    <t>Oranges</t>
  </si>
  <si>
    <t>Pamplemousses</t>
  </si>
  <si>
    <t>Mandarines</t>
  </si>
  <si>
    <t>Fruits exotiques</t>
  </si>
  <si>
    <t>Bananes</t>
  </si>
  <si>
    <t>Fruits exotiques divers</t>
  </si>
  <si>
    <t>Divers</t>
  </si>
  <si>
    <t>Marrons</t>
  </si>
  <si>
    <t>Noix divers</t>
  </si>
  <si>
    <t>Légumes</t>
  </si>
  <si>
    <t>Salades</t>
  </si>
  <si>
    <t>Salades (Lactuca) diverses</t>
  </si>
  <si>
    <t>Rampon</t>
  </si>
  <si>
    <t>Endives, div. Salas</t>
  </si>
  <si>
    <t>Div. Cichorium ssp., p.ex. Ch. pain de sucre etc.</t>
  </si>
  <si>
    <t>Choux</t>
  </si>
  <si>
    <t>blanc, rouge, pointu, frisé</t>
  </si>
  <si>
    <t>Choux fleurs</t>
  </si>
  <si>
    <t>Choux chinois</t>
  </si>
  <si>
    <t>Choux de Bruxelles</t>
  </si>
  <si>
    <t>Légumes fruits</t>
  </si>
  <si>
    <t>Tomates</t>
  </si>
  <si>
    <t>Concombres</t>
  </si>
  <si>
    <t>Nostrani et autres</t>
  </si>
  <si>
    <t>Aubergines</t>
  </si>
  <si>
    <t>Courges</t>
  </si>
  <si>
    <t>patissons, rondini</t>
  </si>
  <si>
    <t>Courgettes</t>
  </si>
  <si>
    <t>fleurs de courgettes</t>
  </si>
  <si>
    <t>Melons (tous types)</t>
  </si>
  <si>
    <t>Haricots, div.</t>
  </si>
  <si>
    <t>Poivrons</t>
  </si>
  <si>
    <t>Petits pois</t>
  </si>
  <si>
    <t>Maïs sucré</t>
  </si>
  <si>
    <t>Légumes types racine ou pomme</t>
  </si>
  <si>
    <t>Carottes</t>
  </si>
  <si>
    <t>Panais</t>
  </si>
  <si>
    <t>Céleris pomme</t>
  </si>
  <si>
    <t>céleri branche, soupe</t>
  </si>
  <si>
    <t xml:space="preserve">Radis de tous les mois </t>
  </si>
  <si>
    <t xml:space="preserve">Radis, div. </t>
  </si>
  <si>
    <t xml:space="preserve">Ravet et navets et div. </t>
  </si>
  <si>
    <t>Betteraves</t>
  </si>
  <si>
    <t>Fenouil</t>
  </si>
  <si>
    <t xml:space="preserve">Légumes types </t>
  </si>
  <si>
    <t>Oignon botte</t>
  </si>
  <si>
    <t>cipolotte, cippoline</t>
  </si>
  <si>
    <t>oignon</t>
  </si>
  <si>
    <t xml:space="preserve">Oignon </t>
  </si>
  <si>
    <t>Poireaux</t>
  </si>
  <si>
    <t>Ail</t>
  </si>
  <si>
    <t>Echalotte</t>
  </si>
  <si>
    <t>Artichauds</t>
  </si>
  <si>
    <t>Cardon</t>
  </si>
  <si>
    <t>Asperges</t>
  </si>
  <si>
    <t>Bettes, poirée</t>
  </si>
  <si>
    <t>Epinard</t>
  </si>
  <si>
    <t>Rhubarbe</t>
  </si>
  <si>
    <t>Scorsonère</t>
  </si>
  <si>
    <t>Salsifis</t>
  </si>
  <si>
    <t>Herbes</t>
  </si>
  <si>
    <t>herbes</t>
  </si>
  <si>
    <t>Persil, ciboulettes, cresson, pourpier</t>
  </si>
  <si>
    <t>Pommes de terre</t>
  </si>
  <si>
    <t>de consommation</t>
  </si>
  <si>
    <t>de transformation</t>
  </si>
  <si>
    <t>Subtotal des analyses par article</t>
  </si>
  <si>
    <t>Analyses pour les petites quantités:</t>
  </si>
  <si>
    <t>autre qualité</t>
  </si>
  <si>
    <t>Nombre total des analyses exécutées</t>
  </si>
  <si>
    <t>Cimone, Romanesco</t>
  </si>
  <si>
    <t>Nostrani u.a.</t>
  </si>
  <si>
    <t>Patisson, Rondini</t>
  </si>
  <si>
    <t>Schalotte</t>
  </si>
  <si>
    <t>Schnittmangold</t>
  </si>
  <si>
    <t>Petersilie, Schnittlauch, Kresse, Portulak</t>
  </si>
  <si>
    <t>übrige Qualität</t>
  </si>
  <si>
    <t>Bio: 
Eingabe der ver-markteten Menge in t</t>
  </si>
  <si>
    <t>Pflaumen, Mirabellen, Reinesclaudes</t>
  </si>
  <si>
    <t>Gemüse aus Südostasien, ohne Knoblauch</t>
  </si>
  <si>
    <t>Champignons</t>
  </si>
  <si>
    <t>Pilze</t>
  </si>
  <si>
    <t>légumes de l'Asie du Sud-Est, sans l'ail</t>
  </si>
  <si>
    <t>Cerises</t>
  </si>
  <si>
    <t>übrige Qualität: 
Eingabe der ver-markteten Menge in t</t>
  </si>
  <si>
    <t>Süsskartoffeln</t>
  </si>
  <si>
    <r>
      <t xml:space="preserve">SwissGAP gibt ein Minimum an auszuführenden Analysen pro Jahr vor. Anhand dieser Tabelle wird berechnet, zu welchen Artikeln Proben im Labor analysiert werden müssen. Details zur Berechnungsmethode finden Sie unter </t>
    </r>
    <r>
      <rPr>
        <i/>
        <sz val="9"/>
        <rFont val="Arial"/>
        <family val="2"/>
      </rPr>
      <t>Erläuterungen zum Analysenkonzept.</t>
    </r>
  </si>
  <si>
    <t>Pak-choi, chou-rave, chou frisé, chou-rave sol</t>
  </si>
  <si>
    <r>
      <t xml:space="preserve">
</t>
    </r>
    <r>
      <rPr>
        <sz val="9"/>
        <rFont val="Arial"/>
        <family val="2"/>
      </rPr>
      <t xml:space="preserve">                                                                                                                                                                                                       SwissGAP prévoit un minimum d'analyses par année. Au moyen de ce tableau, sont définis quels aticles doivent être analysés en laboratoire. Vous trouvez des détails sur la méthode de calcul dans les </t>
    </r>
    <r>
      <rPr>
        <i/>
        <sz val="9"/>
        <rFont val="Arial"/>
        <family val="2"/>
      </rPr>
      <t>Explications relatives au concept d'analyse.</t>
    </r>
  </si>
  <si>
    <t>Chinakohl, Boden.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</si>
</sst>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sz val="10"/>
      <color indexed="9"/>
      <name val="Arial"/>
      <family val="2"/>
    </font>
    <font>
      <sz val="8"/>
      <name val="Arial"/>
      <family val="2"/>
    </font>
    <font>
      <b/>
      <sz val="10"/>
      <name val="Tahoma"/>
      <family val="2"/>
    </font>
    <font>
      <sz val="10"/>
      <name val="Tahoma"/>
      <family val="2"/>
    </font>
    <font>
      <b/>
      <sz val="10"/>
      <color indexed="10"/>
      <name val="Tahoma"/>
      <family val="2"/>
    </font>
    <font>
      <sz val="10"/>
      <color indexed="9"/>
      <name val="Tahoma"/>
      <family val="2"/>
    </font>
    <font>
      <sz val="9"/>
      <name val="Arial"/>
      <family val="2"/>
    </font>
    <font>
      <sz val="9"/>
      <color indexed="9"/>
      <name val="Arial"/>
      <family val="2"/>
    </font>
    <font>
      <b/>
      <sz val="9"/>
      <name val="Arial"/>
      <family val="2"/>
    </font>
    <font>
      <i/>
      <sz val="9"/>
      <name val="Arial"/>
      <family val="2"/>
    </font>
  </fonts>
  <fills count="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indexed="45"/>
        <bgColor indexed="64"/>
      </patternFill>
    </fill>
  </fills>
  <borders count="73">
    <border>
      <left/>
      <right/>
      <top/>
      <bottom/>
      <diagonal/>
    </border>
    <border>
      <left/>
      <right style="thin">
        <color indexed="64"/>
      </right>
      <top/>
      <bottom style="thin">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right style="thin">
        <color indexed="64"/>
      </right>
      <top style="hair">
        <color indexed="64"/>
      </top>
      <bottom style="thin">
        <color indexed="64"/>
      </bottom>
      <diagonal/>
    </border>
    <border>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medium">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medium">
        <color indexed="64"/>
      </right>
      <top/>
      <bottom/>
      <diagonal/>
    </border>
    <border>
      <left/>
      <right/>
      <top/>
      <bottom style="thin">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style="thin">
        <color indexed="64"/>
      </top>
      <bottom/>
      <diagonal/>
    </border>
  </borders>
  <cellStyleXfs count="1">
    <xf numFmtId="0" fontId="0" fillId="0" borderId="0"/>
  </cellStyleXfs>
  <cellXfs count="246">
    <xf numFmtId="0" fontId="0" fillId="0" borderId="0" xfId="0"/>
    <xf numFmtId="0" fontId="1" fillId="0" borderId="1" xfId="0" applyFont="1" applyBorder="1" applyAlignment="1">
      <alignment horizontal="center" textRotation="90"/>
    </xf>
    <xf numFmtId="0" fontId="0" fillId="0" borderId="2" xfId="0" applyBorder="1"/>
    <xf numFmtId="0" fontId="3" fillId="0" borderId="0" xfId="0" applyFont="1"/>
    <xf numFmtId="9" fontId="2" fillId="0" borderId="3" xfId="0" applyNumberFormat="1" applyFont="1" applyBorder="1" applyAlignment="1">
      <alignment horizontal="center" vertical="center"/>
    </xf>
    <xf numFmtId="1" fontId="0" fillId="0" borderId="0" xfId="0" applyNumberFormat="1" applyAlignment="1">
      <alignment vertical="center"/>
    </xf>
    <xf numFmtId="0" fontId="3" fillId="0" borderId="0" xfId="0" applyFont="1" applyAlignment="1">
      <alignment vertical="top"/>
    </xf>
    <xf numFmtId="9" fontId="2" fillId="0" borderId="1" xfId="0" applyNumberFormat="1" applyFont="1" applyBorder="1" applyAlignment="1">
      <alignment horizontal="center" vertical="center"/>
    </xf>
    <xf numFmtId="9" fontId="2" fillId="0" borderId="4" xfId="0" applyNumberFormat="1" applyFont="1" applyBorder="1" applyAlignment="1">
      <alignment horizontal="center" vertical="center"/>
    </xf>
    <xf numFmtId="0" fontId="0" fillId="0" borderId="0" xfId="0" applyAlignment="1">
      <alignment vertical="top"/>
    </xf>
    <xf numFmtId="0" fontId="0" fillId="0" borderId="0" xfId="0" applyAlignment="1">
      <alignment vertical="center"/>
    </xf>
    <xf numFmtId="0" fontId="0" fillId="0" borderId="4" xfId="0" applyBorder="1"/>
    <xf numFmtId="0" fontId="0" fillId="0" borderId="4" xfId="0" applyBorder="1" applyAlignment="1">
      <alignment horizontal="center" vertical="center"/>
    </xf>
    <xf numFmtId="9" fontId="0" fillId="0" borderId="4" xfId="0" applyNumberFormat="1" applyBorder="1" applyAlignment="1">
      <alignment horizontal="center" vertical="center"/>
    </xf>
    <xf numFmtId="9" fontId="0" fillId="0" borderId="1" xfId="0" applyNumberFormat="1" applyBorder="1" applyAlignment="1">
      <alignment horizontal="center" vertical="center"/>
    </xf>
    <xf numFmtId="9" fontId="0" fillId="0" borderId="3" xfId="0" applyNumberFormat="1" applyBorder="1" applyAlignment="1">
      <alignment horizontal="center" vertical="center"/>
    </xf>
    <xf numFmtId="9" fontId="0" fillId="0" borderId="5" xfId="0" applyNumberFormat="1" applyBorder="1" applyAlignment="1">
      <alignment horizontal="center" vertical="center"/>
    </xf>
    <xf numFmtId="9" fontId="0" fillId="0" borderId="6" xfId="0" applyNumberFormat="1" applyBorder="1" applyAlignment="1">
      <alignment horizontal="center" vertical="center"/>
    </xf>
    <xf numFmtId="9" fontId="1" fillId="0" borderId="6" xfId="0" applyNumberFormat="1" applyFont="1" applyBorder="1" applyAlignment="1">
      <alignment horizontal="center" vertical="center"/>
    </xf>
    <xf numFmtId="9" fontId="1" fillId="0" borderId="5" xfId="0" applyNumberFormat="1" applyFont="1" applyBorder="1" applyAlignment="1">
      <alignment horizontal="center" vertical="center"/>
    </xf>
    <xf numFmtId="3" fontId="1" fillId="0" borderId="0" xfId="0" applyNumberFormat="1" applyFont="1" applyAlignment="1">
      <alignment vertical="center"/>
    </xf>
    <xf numFmtId="0" fontId="0" fillId="0" borderId="5" xfId="0" applyBorder="1" applyAlignment="1">
      <alignment vertical="top"/>
    </xf>
    <xf numFmtId="1" fontId="0" fillId="0" borderId="0" xfId="0" applyNumberFormat="1" applyAlignment="1">
      <alignment horizontal="center" vertical="center"/>
    </xf>
    <xf numFmtId="9" fontId="0" fillId="0" borderId="0" xfId="0" applyNumberFormat="1" applyAlignment="1">
      <alignment horizontal="center" vertical="center"/>
    </xf>
    <xf numFmtId="3" fontId="1" fillId="0" borderId="0" xfId="0" applyNumberFormat="1" applyFont="1"/>
    <xf numFmtId="9" fontId="1" fillId="0" borderId="0" xfId="0" applyNumberFormat="1" applyFont="1" applyAlignment="1">
      <alignment horizontal="center" vertical="center"/>
    </xf>
    <xf numFmtId="0" fontId="2" fillId="0" borderId="0" xfId="0" applyFont="1" applyAlignment="1">
      <alignment textRotation="90"/>
    </xf>
    <xf numFmtId="0" fontId="2" fillId="2" borderId="0" xfId="0" applyFont="1" applyFill="1" applyAlignment="1">
      <alignment textRotation="90" wrapText="1"/>
    </xf>
    <xf numFmtId="0" fontId="2" fillId="2" borderId="0" xfId="0" applyFont="1" applyFill="1" applyAlignment="1">
      <alignment textRotation="90"/>
    </xf>
    <xf numFmtId="0" fontId="2" fillId="2" borderId="0" xfId="0" applyFont="1" applyFill="1"/>
    <xf numFmtId="0" fontId="6" fillId="0" borderId="0" xfId="0" applyFont="1" applyAlignment="1">
      <alignment vertical="center"/>
    </xf>
    <xf numFmtId="3" fontId="5" fillId="0" borderId="0" xfId="0" applyNumberFormat="1" applyFont="1" applyAlignment="1">
      <alignment vertical="center"/>
    </xf>
    <xf numFmtId="1" fontId="6" fillId="0" borderId="0" xfId="0" applyNumberFormat="1" applyFont="1" applyAlignment="1">
      <alignment vertical="center"/>
    </xf>
    <xf numFmtId="0" fontId="5" fillId="0" borderId="0" xfId="0" applyFont="1"/>
    <xf numFmtId="0" fontId="6" fillId="0" borderId="0" xfId="0" applyFont="1"/>
    <xf numFmtId="0" fontId="5" fillId="0" borderId="0" xfId="0" applyFont="1" applyAlignment="1">
      <alignment vertical="center"/>
    </xf>
    <xf numFmtId="3" fontId="6" fillId="0" borderId="0" xfId="0" applyNumberFormat="1" applyFont="1" applyAlignment="1">
      <alignment horizontal="center" vertical="center"/>
    </xf>
    <xf numFmtId="1" fontId="6" fillId="0" borderId="0" xfId="0" applyNumberFormat="1" applyFont="1" applyAlignment="1">
      <alignment horizontal="center" vertical="center"/>
    </xf>
    <xf numFmtId="9" fontId="6" fillId="0" borderId="0" xfId="0" applyNumberFormat="1" applyFont="1" applyAlignment="1">
      <alignment horizontal="center" vertical="center"/>
    </xf>
    <xf numFmtId="0" fontId="6" fillId="0" borderId="0" xfId="0" applyFont="1" applyAlignment="1">
      <alignment horizontal="center" vertical="center"/>
    </xf>
    <xf numFmtId="3" fontId="5" fillId="0" borderId="0" xfId="0" applyNumberFormat="1" applyFont="1"/>
    <xf numFmtId="9" fontId="5" fillId="0" borderId="0" xfId="0" applyNumberFormat="1" applyFont="1" applyAlignment="1">
      <alignment horizontal="center" vertical="center"/>
    </xf>
    <xf numFmtId="0" fontId="7" fillId="0" borderId="0" xfId="0" applyFont="1"/>
    <xf numFmtId="9" fontId="5" fillId="0" borderId="3" xfId="0" applyNumberFormat="1" applyFont="1" applyBorder="1" applyAlignment="1">
      <alignment horizontal="center" vertical="center"/>
    </xf>
    <xf numFmtId="0" fontId="8" fillId="0" borderId="0" xfId="0" applyFont="1"/>
    <xf numFmtId="0" fontId="8" fillId="0" borderId="0" xfId="0" applyFont="1" applyAlignment="1">
      <alignment vertical="top"/>
    </xf>
    <xf numFmtId="0" fontId="6" fillId="0" borderId="1" xfId="0" applyFont="1" applyBorder="1" applyAlignment="1">
      <alignment horizontal="center"/>
    </xf>
    <xf numFmtId="9" fontId="6" fillId="0" borderId="3" xfId="0" applyNumberFormat="1" applyFont="1" applyBorder="1" applyAlignment="1">
      <alignment horizontal="center" vertical="center"/>
    </xf>
    <xf numFmtId="0" fontId="6" fillId="0" borderId="0" xfId="0" applyFont="1" applyAlignment="1">
      <alignment vertical="top"/>
    </xf>
    <xf numFmtId="0" fontId="9" fillId="0" borderId="2" xfId="0" applyFont="1" applyBorder="1"/>
    <xf numFmtId="0" fontId="9" fillId="0" borderId="0" xfId="0" applyFont="1"/>
    <xf numFmtId="0" fontId="10" fillId="0" borderId="0" xfId="0" applyFont="1"/>
    <xf numFmtId="0" fontId="9" fillId="0" borderId="1" xfId="0" applyFont="1" applyBorder="1" applyAlignment="1">
      <alignment horizontal="center"/>
    </xf>
    <xf numFmtId="9" fontId="9" fillId="0" borderId="3" xfId="0" applyNumberFormat="1" applyFont="1" applyBorder="1" applyAlignment="1">
      <alignment horizontal="center" vertical="center"/>
    </xf>
    <xf numFmtId="1" fontId="9" fillId="0" borderId="0" xfId="0" applyNumberFormat="1" applyFont="1" applyAlignment="1">
      <alignment vertical="center"/>
    </xf>
    <xf numFmtId="0" fontId="10" fillId="0" borderId="0" xfId="0" applyFont="1" applyAlignment="1">
      <alignment vertical="top"/>
    </xf>
    <xf numFmtId="9" fontId="9" fillId="0" borderId="1" xfId="0" applyNumberFormat="1" applyFont="1" applyBorder="1" applyAlignment="1">
      <alignment horizontal="center" vertical="center"/>
    </xf>
    <xf numFmtId="9" fontId="9" fillId="0" borderId="4" xfId="0" applyNumberFormat="1" applyFont="1" applyBorder="1" applyAlignment="1">
      <alignment horizontal="center" vertical="center"/>
    </xf>
    <xf numFmtId="0" fontId="9" fillId="0" borderId="0" xfId="0" applyFont="1" applyAlignment="1">
      <alignment vertical="top"/>
    </xf>
    <xf numFmtId="9" fontId="11" fillId="0" borderId="3" xfId="0" applyNumberFormat="1" applyFont="1" applyBorder="1" applyAlignment="1">
      <alignment horizontal="center" vertical="center"/>
    </xf>
    <xf numFmtId="0" fontId="9" fillId="0" borderId="0" xfId="0" applyFont="1" applyAlignment="1">
      <alignment vertical="center"/>
    </xf>
    <xf numFmtId="0" fontId="9" fillId="0" borderId="4" xfId="0" applyFont="1" applyBorder="1"/>
    <xf numFmtId="0" fontId="9" fillId="0" borderId="4" xfId="0" applyFont="1" applyBorder="1" applyAlignment="1">
      <alignment horizontal="center" vertical="center"/>
    </xf>
    <xf numFmtId="9" fontId="9" fillId="0" borderId="5" xfId="0" applyNumberFormat="1" applyFont="1" applyBorder="1" applyAlignment="1">
      <alignment horizontal="center" vertical="center"/>
    </xf>
    <xf numFmtId="0" fontId="9" fillId="4" borderId="38" xfId="0" applyFont="1" applyFill="1" applyBorder="1" applyAlignment="1">
      <alignment vertical="top"/>
    </xf>
    <xf numFmtId="9" fontId="9" fillId="0" borderId="0" xfId="0" applyNumberFormat="1" applyFont="1" applyAlignment="1">
      <alignment horizontal="center" vertical="center"/>
    </xf>
    <xf numFmtId="1" fontId="9" fillId="0" borderId="12" xfId="0" applyNumberFormat="1" applyFont="1" applyBorder="1" applyAlignment="1">
      <alignment vertical="center"/>
    </xf>
    <xf numFmtId="9" fontId="9" fillId="0" borderId="6" xfId="0" applyNumberFormat="1" applyFont="1" applyBorder="1" applyAlignment="1">
      <alignment horizontal="center" vertical="center"/>
    </xf>
    <xf numFmtId="9" fontId="11" fillId="0" borderId="6" xfId="0" applyNumberFormat="1" applyFont="1" applyBorder="1" applyAlignment="1">
      <alignment horizontal="center" vertical="center"/>
    </xf>
    <xf numFmtId="9" fontId="11" fillId="0" borderId="5" xfId="0" applyNumberFormat="1" applyFont="1" applyBorder="1" applyAlignment="1">
      <alignment horizontal="center" vertical="center"/>
    </xf>
    <xf numFmtId="0" fontId="9" fillId="0" borderId="5" xfId="0" applyFont="1" applyBorder="1" applyAlignment="1">
      <alignment vertical="top"/>
    </xf>
    <xf numFmtId="1" fontId="9" fillId="0" borderId="0" xfId="0" applyNumberFormat="1" applyFont="1" applyAlignment="1">
      <alignment horizontal="center" vertical="center"/>
    </xf>
    <xf numFmtId="3" fontId="11" fillId="0" borderId="0" xfId="0" applyNumberFormat="1" applyFont="1" applyAlignment="1">
      <alignment vertical="center"/>
    </xf>
    <xf numFmtId="9" fontId="11" fillId="0" borderId="0" xfId="0" applyNumberFormat="1" applyFont="1" applyAlignment="1">
      <alignment horizontal="center" vertical="center"/>
    </xf>
    <xf numFmtId="3" fontId="11" fillId="0" borderId="0" xfId="0" applyNumberFormat="1" applyFont="1"/>
    <xf numFmtId="0" fontId="9" fillId="0" borderId="12" xfId="0" applyFont="1" applyBorder="1"/>
    <xf numFmtId="0" fontId="9" fillId="0" borderId="0" xfId="0" applyFont="1" applyAlignment="1">
      <alignment horizontal="left"/>
    </xf>
    <xf numFmtId="0" fontId="12" fillId="0" borderId="0" xfId="0" applyFont="1" applyAlignment="1">
      <alignment horizontal="center"/>
    </xf>
    <xf numFmtId="0" fontId="12" fillId="0" borderId="39" xfId="0" applyFont="1" applyBorder="1" applyAlignment="1">
      <alignment horizontal="center"/>
    </xf>
    <xf numFmtId="0" fontId="9" fillId="0" borderId="13" xfId="0" applyFont="1" applyBorder="1" applyAlignment="1">
      <alignment horizontal="center"/>
    </xf>
    <xf numFmtId="0" fontId="12" fillId="0" borderId="14" xfId="0" applyFont="1" applyBorder="1" applyAlignment="1">
      <alignment horizontal="center"/>
    </xf>
    <xf numFmtId="0" fontId="12" fillId="0" borderId="46" xfId="0" applyFont="1" applyBorder="1" applyAlignment="1">
      <alignment horizontal="center"/>
    </xf>
    <xf numFmtId="0" fontId="9" fillId="0" borderId="14" xfId="0" applyFont="1" applyBorder="1"/>
    <xf numFmtId="0" fontId="12" fillId="0" borderId="47" xfId="0" applyFont="1" applyBorder="1" applyAlignment="1">
      <alignment horizontal="center"/>
    </xf>
    <xf numFmtId="0" fontId="12" fillId="0" borderId="48" xfId="0" applyFont="1" applyBorder="1" applyAlignment="1">
      <alignment horizontal="center"/>
    </xf>
    <xf numFmtId="0" fontId="9" fillId="0" borderId="15" xfId="0" applyFont="1" applyBorder="1"/>
    <xf numFmtId="0" fontId="11" fillId="5" borderId="36" xfId="0" applyFont="1" applyFill="1" applyBorder="1" applyAlignment="1">
      <alignment horizontal="left"/>
    </xf>
    <xf numFmtId="0" fontId="12" fillId="5" borderId="36" xfId="0" applyFont="1" applyFill="1" applyBorder="1" applyAlignment="1">
      <alignment horizontal="center"/>
    </xf>
    <xf numFmtId="0" fontId="12" fillId="0" borderId="36" xfId="0" applyFont="1" applyBorder="1" applyAlignment="1">
      <alignment horizontal="center"/>
    </xf>
    <xf numFmtId="0" fontId="12" fillId="0" borderId="23" xfId="0" applyFont="1" applyBorder="1" applyAlignment="1">
      <alignment horizontal="center"/>
    </xf>
    <xf numFmtId="0" fontId="12" fillId="0" borderId="17" xfId="0" applyFont="1" applyBorder="1" applyAlignment="1">
      <alignment horizontal="center"/>
    </xf>
    <xf numFmtId="0" fontId="12" fillId="0" borderId="16" xfId="0" applyFont="1" applyBorder="1" applyAlignment="1">
      <alignment horizontal="center"/>
    </xf>
    <xf numFmtId="0" fontId="12" fillId="0" borderId="24" xfId="0" applyFont="1" applyBorder="1" applyAlignment="1">
      <alignment horizontal="center"/>
    </xf>
    <xf numFmtId="0" fontId="9" fillId="0" borderId="16" xfId="0" applyFont="1" applyBorder="1"/>
    <xf numFmtId="0" fontId="12" fillId="0" borderId="25" xfId="0" applyFont="1" applyBorder="1" applyAlignment="1">
      <alignment horizontal="center"/>
    </xf>
    <xf numFmtId="0" fontId="9" fillId="0" borderId="17" xfId="0" applyFont="1" applyBorder="1" applyAlignment="1">
      <alignment horizontal="center"/>
    </xf>
    <xf numFmtId="0" fontId="12" fillId="0" borderId="26" xfId="0" applyFont="1" applyBorder="1" applyAlignment="1">
      <alignment horizontal="center"/>
    </xf>
    <xf numFmtId="0" fontId="9" fillId="5" borderId="50" xfId="0" applyFont="1" applyFill="1" applyBorder="1"/>
    <xf numFmtId="0" fontId="9" fillId="0" borderId="50" xfId="0" applyFont="1" applyBorder="1" applyAlignment="1">
      <alignment vertical="center"/>
    </xf>
    <xf numFmtId="0" fontId="9" fillId="0" borderId="18" xfId="0" applyFont="1" applyBorder="1" applyAlignment="1">
      <alignment vertical="center"/>
    </xf>
    <xf numFmtId="3" fontId="9" fillId="0" borderId="19" xfId="0" applyNumberFormat="1" applyFont="1" applyBorder="1" applyAlignment="1" applyProtection="1">
      <alignment horizontal="center" vertical="center"/>
      <protection locked="0"/>
    </xf>
    <xf numFmtId="2" fontId="9" fillId="0" borderId="19" xfId="0" applyNumberFormat="1" applyFont="1" applyBorder="1" applyAlignment="1">
      <alignment vertical="center"/>
    </xf>
    <xf numFmtId="2" fontId="9" fillId="0" borderId="20" xfId="0" applyNumberFormat="1" applyFont="1" applyBorder="1" applyAlignment="1">
      <alignment vertical="center"/>
    </xf>
    <xf numFmtId="3" fontId="9" fillId="0" borderId="19" xfId="0" applyNumberFormat="1" applyFont="1" applyBorder="1" applyAlignment="1">
      <alignment vertical="center"/>
    </xf>
    <xf numFmtId="3" fontId="9" fillId="0" borderId="21" xfId="0" applyNumberFormat="1" applyFont="1" applyBorder="1" applyAlignment="1">
      <alignment vertical="center"/>
    </xf>
    <xf numFmtId="2" fontId="9" fillId="0" borderId="22" xfId="0" applyNumberFormat="1" applyFont="1" applyBorder="1" applyAlignment="1">
      <alignment vertical="center"/>
    </xf>
    <xf numFmtId="0" fontId="9" fillId="5" borderId="51" xfId="0" applyFont="1" applyFill="1" applyBorder="1"/>
    <xf numFmtId="0" fontId="9" fillId="5" borderId="36" xfId="0" applyFont="1" applyFill="1" applyBorder="1"/>
    <xf numFmtId="0" fontId="9" fillId="0" borderId="36" xfId="0" applyFont="1" applyBorder="1" applyAlignment="1">
      <alignment vertical="center"/>
    </xf>
    <xf numFmtId="0" fontId="9" fillId="0" borderId="23" xfId="0" applyFont="1" applyBorder="1" applyAlignment="1">
      <alignment vertical="center"/>
    </xf>
    <xf numFmtId="3" fontId="9" fillId="0" borderId="17" xfId="0" applyNumberFormat="1" applyFont="1" applyBorder="1" applyAlignment="1" applyProtection="1">
      <alignment horizontal="center" vertical="center"/>
      <protection locked="0"/>
    </xf>
    <xf numFmtId="2" fontId="9" fillId="0" borderId="16" xfId="0" applyNumberFormat="1" applyFont="1" applyBorder="1" applyAlignment="1">
      <alignment vertical="center"/>
    </xf>
    <xf numFmtId="2" fontId="9" fillId="0" borderId="24" xfId="0" applyNumberFormat="1" applyFont="1" applyBorder="1" applyAlignment="1">
      <alignment vertical="center"/>
    </xf>
    <xf numFmtId="3" fontId="9" fillId="0" borderId="16" xfId="0" applyNumberFormat="1" applyFont="1" applyBorder="1" applyAlignment="1">
      <alignment vertical="center"/>
    </xf>
    <xf numFmtId="3" fontId="9" fillId="0" borderId="25" xfId="0" applyNumberFormat="1" applyFont="1" applyBorder="1" applyAlignment="1">
      <alignment vertical="center"/>
    </xf>
    <xf numFmtId="2" fontId="9" fillId="0" borderId="17" xfId="0" applyNumberFormat="1" applyFont="1" applyBorder="1" applyAlignment="1">
      <alignment vertical="center"/>
    </xf>
    <xf numFmtId="2" fontId="9" fillId="0" borderId="26" xfId="0" applyNumberFormat="1" applyFont="1" applyBorder="1" applyAlignment="1">
      <alignment vertical="center"/>
    </xf>
    <xf numFmtId="0" fontId="9" fillId="5" borderId="37" xfId="0" applyFont="1" applyFill="1" applyBorder="1"/>
    <xf numFmtId="0" fontId="9" fillId="0" borderId="37" xfId="0" applyFont="1" applyBorder="1" applyAlignment="1">
      <alignment vertical="center"/>
    </xf>
    <xf numFmtId="0" fontId="9" fillId="0" borderId="27" xfId="0" applyFont="1" applyBorder="1" applyAlignment="1">
      <alignment vertical="center"/>
    </xf>
    <xf numFmtId="2" fontId="9" fillId="0" borderId="13" xfId="0" applyNumberFormat="1" applyFont="1" applyBorder="1" applyAlignment="1">
      <alignment vertical="center"/>
    </xf>
    <xf numFmtId="2" fontId="9" fillId="0" borderId="28" xfId="0" applyNumberFormat="1" applyFont="1" applyBorder="1" applyAlignment="1">
      <alignment vertical="center"/>
    </xf>
    <xf numFmtId="3" fontId="9" fillId="0" borderId="13" xfId="0" applyNumberFormat="1" applyFont="1" applyBorder="1" applyAlignment="1">
      <alignment vertical="center"/>
    </xf>
    <xf numFmtId="3" fontId="9" fillId="0" borderId="29" xfId="0" applyNumberFormat="1" applyFont="1" applyBorder="1" applyAlignment="1">
      <alignment vertical="center"/>
    </xf>
    <xf numFmtId="2" fontId="9" fillId="0" borderId="30" xfId="0" applyNumberFormat="1" applyFont="1" applyBorder="1" applyAlignment="1">
      <alignment vertical="center"/>
    </xf>
    <xf numFmtId="0" fontId="9" fillId="5" borderId="38" xfId="0" applyFont="1" applyFill="1" applyBorder="1"/>
    <xf numFmtId="0" fontId="9" fillId="0" borderId="38" xfId="0" applyFont="1" applyBorder="1" applyAlignment="1">
      <alignment vertical="center"/>
    </xf>
    <xf numFmtId="0" fontId="9" fillId="0" borderId="31" xfId="0" applyFont="1" applyBorder="1" applyAlignment="1">
      <alignment vertical="center"/>
    </xf>
    <xf numFmtId="3" fontId="9" fillId="0" borderId="32" xfId="0" applyNumberFormat="1" applyFont="1" applyBorder="1" applyAlignment="1" applyProtection="1">
      <alignment horizontal="center" vertical="center"/>
      <protection locked="0"/>
    </xf>
    <xf numFmtId="2" fontId="9" fillId="0" borderId="32" xfId="0" applyNumberFormat="1" applyFont="1" applyBorder="1" applyAlignment="1">
      <alignment vertical="center"/>
    </xf>
    <xf numFmtId="2" fontId="9" fillId="0" borderId="33" xfId="0" applyNumberFormat="1" applyFont="1" applyBorder="1" applyAlignment="1">
      <alignment vertical="center"/>
    </xf>
    <xf numFmtId="3" fontId="9" fillId="0" borderId="32" xfId="0" applyNumberFormat="1" applyFont="1" applyBorder="1" applyAlignment="1">
      <alignment vertical="center"/>
    </xf>
    <xf numFmtId="3" fontId="9" fillId="0" borderId="34" xfId="0" applyNumberFormat="1" applyFont="1" applyBorder="1" applyAlignment="1">
      <alignment vertical="center"/>
    </xf>
    <xf numFmtId="2" fontId="9" fillId="0" borderId="35" xfId="0" applyNumberFormat="1" applyFont="1" applyBorder="1" applyAlignment="1">
      <alignment vertical="center"/>
    </xf>
    <xf numFmtId="0" fontId="9" fillId="5" borderId="36" xfId="0" applyFont="1" applyFill="1" applyBorder="1" applyAlignment="1">
      <alignment vertical="top"/>
    </xf>
    <xf numFmtId="0" fontId="9" fillId="5" borderId="36" xfId="0" applyFont="1" applyFill="1" applyBorder="1" applyAlignment="1">
      <alignment vertical="top" wrapText="1"/>
    </xf>
    <xf numFmtId="0" fontId="9" fillId="5" borderId="37" xfId="0" applyFont="1" applyFill="1" applyBorder="1" applyAlignment="1">
      <alignment vertical="top"/>
    </xf>
    <xf numFmtId="0" fontId="9" fillId="5" borderId="38" xfId="0" applyFont="1" applyFill="1" applyBorder="1" applyAlignment="1">
      <alignment vertical="top"/>
    </xf>
    <xf numFmtId="0" fontId="9" fillId="0" borderId="12" xfId="0" applyFont="1" applyBorder="1" applyAlignment="1">
      <alignment vertical="top"/>
    </xf>
    <xf numFmtId="0" fontId="11" fillId="4" borderId="37" xfId="0" applyFont="1" applyFill="1" applyBorder="1" applyAlignment="1">
      <alignment horizontal="left"/>
    </xf>
    <xf numFmtId="0" fontId="9" fillId="4" borderId="37" xfId="0" applyFont="1" applyFill="1" applyBorder="1"/>
    <xf numFmtId="3" fontId="9" fillId="0" borderId="19" xfId="0" applyNumberFormat="1" applyFont="1" applyBorder="1" applyAlignment="1" applyProtection="1">
      <alignment vertical="center"/>
      <protection locked="0"/>
    </xf>
    <xf numFmtId="0" fontId="9" fillId="0" borderId="13" xfId="0" applyFont="1" applyBorder="1" applyAlignment="1">
      <alignment vertical="center"/>
    </xf>
    <xf numFmtId="0" fontId="9" fillId="0" borderId="29" xfId="0" applyFont="1" applyBorder="1" applyAlignment="1">
      <alignment vertical="center"/>
    </xf>
    <xf numFmtId="0" fontId="9" fillId="4" borderId="38" xfId="0" applyFont="1" applyFill="1" applyBorder="1" applyAlignment="1">
      <alignment vertical="top" wrapText="1"/>
    </xf>
    <xf numFmtId="0" fontId="9" fillId="0" borderId="32" xfId="0" applyFont="1" applyBorder="1" applyAlignment="1" applyProtection="1">
      <alignment horizontal="center" vertical="center"/>
      <protection locked="0"/>
    </xf>
    <xf numFmtId="0" fontId="9" fillId="4" borderId="36" xfId="0" applyFont="1" applyFill="1" applyBorder="1"/>
    <xf numFmtId="0" fontId="9" fillId="4" borderId="37" xfId="0" applyFont="1" applyFill="1" applyBorder="1" applyAlignment="1">
      <alignment vertical="top"/>
    </xf>
    <xf numFmtId="0" fontId="9" fillId="4" borderId="37" xfId="0" applyFont="1" applyFill="1" applyBorder="1" applyAlignment="1">
      <alignment vertical="top" wrapText="1"/>
    </xf>
    <xf numFmtId="0" fontId="9" fillId="4" borderId="38" xfId="0" applyFont="1" applyFill="1" applyBorder="1"/>
    <xf numFmtId="0" fontId="9" fillId="4" borderId="68" xfId="0" applyFont="1" applyFill="1" applyBorder="1"/>
    <xf numFmtId="0" fontId="9" fillId="0" borderId="68" xfId="0" applyFont="1" applyBorder="1" applyAlignment="1">
      <alignment vertical="center"/>
    </xf>
    <xf numFmtId="3" fontId="9" fillId="0" borderId="69" xfId="0" applyNumberFormat="1" applyFont="1" applyBorder="1" applyAlignment="1">
      <alignment vertical="center"/>
    </xf>
    <xf numFmtId="3" fontId="9" fillId="0" borderId="70" xfId="0" applyNumberFormat="1" applyFont="1" applyBorder="1" applyAlignment="1">
      <alignment vertical="center"/>
    </xf>
    <xf numFmtId="2" fontId="9" fillId="0" borderId="71" xfId="0" applyNumberFormat="1" applyFont="1" applyBorder="1" applyAlignment="1">
      <alignment vertical="center"/>
    </xf>
    <xf numFmtId="0" fontId="9" fillId="4" borderId="36" xfId="0" applyFont="1" applyFill="1" applyBorder="1" applyAlignment="1">
      <alignment vertical="top"/>
    </xf>
    <xf numFmtId="3" fontId="9" fillId="0" borderId="14" xfId="0" applyNumberFormat="1" applyFont="1" applyBorder="1" applyAlignment="1" applyProtection="1">
      <alignment horizontal="center" vertical="center"/>
      <protection locked="0"/>
    </xf>
    <xf numFmtId="2" fontId="9" fillId="0" borderId="14" xfId="0" applyNumberFormat="1" applyFont="1" applyBorder="1" applyAlignment="1">
      <alignment vertical="center"/>
    </xf>
    <xf numFmtId="0" fontId="9" fillId="0" borderId="61" xfId="0" applyFont="1" applyBorder="1" applyAlignment="1">
      <alignment vertical="top"/>
    </xf>
    <xf numFmtId="3" fontId="9" fillId="0" borderId="13" xfId="0" applyNumberFormat="1" applyFont="1" applyBorder="1" applyAlignment="1" applyProtection="1">
      <alignment horizontal="center" vertical="center"/>
      <protection locked="0"/>
    </xf>
    <xf numFmtId="0" fontId="9" fillId="4" borderId="62" xfId="0" applyFont="1" applyFill="1" applyBorder="1" applyAlignment="1">
      <alignment vertical="top"/>
    </xf>
    <xf numFmtId="0" fontId="9" fillId="4" borderId="0" xfId="0" applyFont="1" applyFill="1" applyAlignment="1">
      <alignment vertical="top"/>
    </xf>
    <xf numFmtId="0" fontId="9" fillId="0" borderId="39" xfId="0" applyFont="1" applyBorder="1" applyAlignment="1">
      <alignment vertical="center"/>
    </xf>
    <xf numFmtId="2" fontId="9" fillId="0" borderId="46" xfId="0" applyNumberFormat="1" applyFont="1" applyBorder="1" applyAlignment="1">
      <alignment vertical="center"/>
    </xf>
    <xf numFmtId="3" fontId="9" fillId="0" borderId="14" xfId="0" applyNumberFormat="1" applyFont="1" applyBorder="1" applyAlignment="1">
      <alignment vertical="center"/>
    </xf>
    <xf numFmtId="3" fontId="9" fillId="0" borderId="47" xfId="0" applyNumberFormat="1" applyFont="1" applyBorder="1" applyAlignment="1">
      <alignment vertical="center"/>
    </xf>
    <xf numFmtId="2" fontId="9" fillId="0" borderId="48" xfId="0" applyNumberFormat="1" applyFont="1" applyBorder="1" applyAlignment="1">
      <alignment vertical="center"/>
    </xf>
    <xf numFmtId="0" fontId="9" fillId="0" borderId="56" xfId="0" applyFont="1" applyBorder="1" applyAlignment="1">
      <alignment vertical="top"/>
    </xf>
    <xf numFmtId="0" fontId="9" fillId="4" borderId="57" xfId="0" applyFont="1" applyFill="1" applyBorder="1" applyAlignment="1">
      <alignment vertical="top"/>
    </xf>
    <xf numFmtId="0" fontId="9" fillId="4" borderId="57" xfId="0" applyFont="1" applyFill="1" applyBorder="1" applyAlignment="1">
      <alignment vertical="top" wrapText="1"/>
    </xf>
    <xf numFmtId="0" fontId="9" fillId="0" borderId="57" xfId="0" applyFont="1" applyBorder="1" applyAlignment="1">
      <alignment vertical="center"/>
    </xf>
    <xf numFmtId="0" fontId="9" fillId="0" borderId="63" xfId="0" applyFont="1" applyBorder="1" applyAlignment="1">
      <alignment vertical="center"/>
    </xf>
    <xf numFmtId="3" fontId="9" fillId="0" borderId="58" xfId="0" applyNumberFormat="1" applyFont="1" applyBorder="1" applyAlignment="1" applyProtection="1">
      <alignment horizontal="center" vertical="center"/>
      <protection locked="0"/>
    </xf>
    <xf numFmtId="2" fontId="9" fillId="0" borderId="58" xfId="0" applyNumberFormat="1" applyFont="1" applyBorder="1" applyAlignment="1">
      <alignment vertical="center"/>
    </xf>
    <xf numFmtId="2" fontId="9" fillId="0" borderId="59" xfId="0" applyNumberFormat="1" applyFont="1" applyBorder="1" applyAlignment="1">
      <alignment vertical="center"/>
    </xf>
    <xf numFmtId="3" fontId="9" fillId="0" borderId="58" xfId="0" applyNumberFormat="1" applyFont="1" applyBorder="1" applyAlignment="1">
      <alignment vertical="center"/>
    </xf>
    <xf numFmtId="3" fontId="9" fillId="0" borderId="64" xfId="0" applyNumberFormat="1" applyFont="1" applyBorder="1" applyAlignment="1">
      <alignment vertical="center"/>
    </xf>
    <xf numFmtId="2" fontId="9" fillId="0" borderId="60" xfId="0" applyNumberFormat="1" applyFont="1" applyBorder="1" applyAlignment="1">
      <alignment vertical="center"/>
    </xf>
    <xf numFmtId="0" fontId="9" fillId="0" borderId="15" xfId="0" applyFont="1" applyBorder="1" applyAlignment="1">
      <alignment vertical="top"/>
    </xf>
    <xf numFmtId="0" fontId="9" fillId="4" borderId="49" xfId="0" applyFont="1" applyFill="1" applyBorder="1" applyAlignment="1">
      <alignment vertical="top"/>
    </xf>
    <xf numFmtId="0" fontId="9" fillId="0" borderId="49" xfId="0" applyFont="1" applyBorder="1" applyAlignment="1">
      <alignment vertical="center"/>
    </xf>
    <xf numFmtId="0" fontId="9" fillId="0" borderId="52" xfId="0" applyFont="1" applyBorder="1" applyAlignment="1">
      <alignment vertical="center"/>
    </xf>
    <xf numFmtId="2" fontId="9" fillId="0" borderId="53" xfId="0" applyNumberFormat="1" applyFont="1" applyBorder="1" applyAlignment="1">
      <alignment vertical="center"/>
    </xf>
    <xf numFmtId="3" fontId="9" fillId="0" borderId="17" xfId="0" applyNumberFormat="1" applyFont="1" applyBorder="1" applyAlignment="1">
      <alignment vertical="center"/>
    </xf>
    <xf numFmtId="3" fontId="9" fillId="0" borderId="54" xfId="0" applyNumberFormat="1" applyFont="1" applyBorder="1" applyAlignment="1">
      <alignment vertical="center"/>
    </xf>
    <xf numFmtId="2" fontId="9" fillId="0" borderId="55" xfId="0" applyNumberFormat="1" applyFont="1" applyBorder="1" applyAlignment="1">
      <alignment vertical="center"/>
    </xf>
    <xf numFmtId="0" fontId="11" fillId="3" borderId="37" xfId="0" applyFont="1" applyFill="1" applyBorder="1" applyAlignment="1">
      <alignment horizontal="left"/>
    </xf>
    <xf numFmtId="0" fontId="9" fillId="3" borderId="37" xfId="0" applyFont="1" applyFill="1" applyBorder="1" applyAlignment="1">
      <alignment vertical="top"/>
    </xf>
    <xf numFmtId="0" fontId="9" fillId="3" borderId="38" xfId="0" applyFont="1" applyFill="1" applyBorder="1" applyAlignment="1">
      <alignment vertical="top"/>
    </xf>
    <xf numFmtId="0" fontId="9" fillId="3" borderId="36" xfId="0" applyFont="1" applyFill="1" applyBorder="1" applyAlignment="1">
      <alignment vertical="top"/>
    </xf>
    <xf numFmtId="3" fontId="9" fillId="0" borderId="16" xfId="0" applyNumberFormat="1" applyFont="1" applyBorder="1" applyAlignment="1" applyProtection="1">
      <alignment vertical="center"/>
      <protection locked="0"/>
    </xf>
    <xf numFmtId="0" fontId="11" fillId="0" borderId="37" xfId="0" applyFont="1" applyBorder="1" applyAlignment="1">
      <alignment horizontal="left"/>
    </xf>
    <xf numFmtId="3" fontId="9" fillId="0" borderId="0" xfId="0" applyNumberFormat="1" applyFont="1" applyAlignment="1">
      <alignment vertical="center"/>
    </xf>
    <xf numFmtId="3" fontId="9" fillId="0" borderId="39" xfId="0" applyNumberFormat="1" applyFont="1" applyBorder="1" applyAlignment="1">
      <alignment vertical="center"/>
    </xf>
    <xf numFmtId="0" fontId="9" fillId="0" borderId="40" xfId="0" applyFont="1" applyBorder="1" applyAlignment="1">
      <alignment vertical="center"/>
    </xf>
    <xf numFmtId="0" fontId="9" fillId="0" borderId="41" xfId="0" applyFont="1" applyBorder="1" applyAlignment="1">
      <alignment vertical="center"/>
    </xf>
    <xf numFmtId="0" fontId="11" fillId="0" borderId="39" xfId="0" applyFont="1" applyBorder="1" applyAlignment="1">
      <alignment vertical="center"/>
    </xf>
    <xf numFmtId="3" fontId="11" fillId="0" borderId="39" xfId="0" applyNumberFormat="1" applyFont="1" applyBorder="1" applyAlignment="1">
      <alignment vertical="center"/>
    </xf>
    <xf numFmtId="1" fontId="9" fillId="0" borderId="42" xfId="0" applyNumberFormat="1" applyFont="1" applyBorder="1" applyAlignment="1">
      <alignment vertical="center"/>
    </xf>
    <xf numFmtId="0" fontId="9" fillId="0" borderId="43" xfId="0" applyFont="1" applyBorder="1"/>
    <xf numFmtId="0" fontId="11" fillId="0" borderId="44" xfId="0" applyFont="1" applyBorder="1" applyAlignment="1">
      <alignment horizontal="left"/>
    </xf>
    <xf numFmtId="0" fontId="9" fillId="0" borderId="44" xfId="0" applyFont="1" applyBorder="1"/>
    <xf numFmtId="0" fontId="9" fillId="0" borderId="44" xfId="0" applyFont="1" applyBorder="1" applyAlignment="1">
      <alignment vertical="center"/>
    </xf>
    <xf numFmtId="0" fontId="11" fillId="0" borderId="45" xfId="0" applyFont="1" applyBorder="1" applyAlignment="1">
      <alignment vertical="center"/>
    </xf>
    <xf numFmtId="3" fontId="9" fillId="0" borderId="44" xfId="0" applyNumberFormat="1" applyFont="1" applyBorder="1" applyAlignment="1">
      <alignment horizontal="center" vertical="center"/>
    </xf>
    <xf numFmtId="3" fontId="11" fillId="0" borderId="45" xfId="0" applyNumberFormat="1" applyFont="1" applyBorder="1" applyAlignment="1">
      <alignment vertical="center"/>
    </xf>
    <xf numFmtId="0" fontId="11" fillId="0" borderId="0" xfId="0" applyFont="1"/>
    <xf numFmtId="0" fontId="11" fillId="0" borderId="0" xfId="0" applyFont="1" applyAlignment="1">
      <alignment vertical="center"/>
    </xf>
    <xf numFmtId="3" fontId="9" fillId="0" borderId="0" xfId="0" applyNumberFormat="1" applyFont="1" applyAlignment="1">
      <alignment horizontal="center" vertical="center"/>
    </xf>
    <xf numFmtId="0" fontId="9" fillId="0" borderId="0" xfId="0" applyFont="1" applyAlignment="1">
      <alignment horizontal="center" vertical="center"/>
    </xf>
    <xf numFmtId="0" fontId="11" fillId="0" borderId="49" xfId="0" applyFont="1" applyBorder="1"/>
    <xf numFmtId="0" fontId="9" fillId="0" borderId="49" xfId="0" applyFont="1" applyBorder="1"/>
    <xf numFmtId="0" fontId="11" fillId="0" borderId="49" xfId="0" applyFont="1" applyBorder="1" applyAlignment="1">
      <alignment vertical="center"/>
    </xf>
    <xf numFmtId="3" fontId="9" fillId="0" borderId="49" xfId="0" applyNumberFormat="1" applyFont="1" applyBorder="1" applyAlignment="1">
      <alignment horizontal="center" vertical="center"/>
    </xf>
    <xf numFmtId="3" fontId="11" fillId="0" borderId="49" xfId="0" applyNumberFormat="1" applyFont="1" applyBorder="1" applyAlignment="1">
      <alignment vertical="center"/>
    </xf>
    <xf numFmtId="9" fontId="9" fillId="0" borderId="49" xfId="0" applyNumberFormat="1" applyFont="1" applyBorder="1" applyAlignment="1">
      <alignment horizontal="center" vertical="center"/>
    </xf>
    <xf numFmtId="0" fontId="9" fillId="0" borderId="57" xfId="0" applyFont="1" applyBorder="1" applyAlignment="1">
      <alignment horizontal="center" textRotation="90"/>
    </xf>
    <xf numFmtId="0" fontId="9" fillId="0" borderId="63" xfId="0" applyFont="1" applyBorder="1" applyAlignment="1">
      <alignment horizontal="center" textRotation="90" wrapText="1"/>
    </xf>
    <xf numFmtId="0" fontId="11" fillId="0" borderId="58" xfId="0" applyFont="1" applyBorder="1" applyAlignment="1">
      <alignment horizontal="center" textRotation="90" wrapText="1"/>
    </xf>
    <xf numFmtId="0" fontId="9" fillId="0" borderId="58" xfId="0" applyFont="1" applyBorder="1" applyAlignment="1">
      <alignment horizontal="center" textRotation="90" wrapText="1"/>
    </xf>
    <xf numFmtId="0" fontId="9" fillId="0" borderId="59" xfId="0" applyFont="1" applyBorder="1" applyAlignment="1">
      <alignment horizontal="center" textRotation="90" wrapText="1"/>
    </xf>
    <xf numFmtId="0" fontId="9" fillId="0" borderId="58" xfId="0" applyFont="1" applyBorder="1" applyAlignment="1">
      <alignment textRotation="90" wrapText="1"/>
    </xf>
    <xf numFmtId="0" fontId="9" fillId="0" borderId="64" xfId="0" applyFont="1" applyBorder="1" applyAlignment="1">
      <alignment horizontal="center" textRotation="90" wrapText="1"/>
    </xf>
    <xf numFmtId="0" fontId="9" fillId="0" borderId="60" xfId="0" applyFont="1" applyBorder="1" applyAlignment="1">
      <alignment horizontal="center" textRotation="90" wrapText="1"/>
    </xf>
    <xf numFmtId="0" fontId="9" fillId="4" borderId="50" xfId="0" applyFont="1" applyFill="1" applyBorder="1" applyAlignment="1">
      <alignment vertical="top"/>
    </xf>
    <xf numFmtId="3" fontId="9" fillId="0" borderId="19" xfId="0" applyNumberFormat="1" applyFont="1" applyBorder="1" applyAlignment="1">
      <alignment horizontal="center" vertical="center"/>
    </xf>
    <xf numFmtId="0" fontId="9" fillId="3" borderId="38" xfId="0" applyFont="1" applyFill="1" applyBorder="1" applyAlignment="1">
      <alignment vertical="top" wrapText="1"/>
    </xf>
    <xf numFmtId="0" fontId="9" fillId="3" borderId="36" xfId="0" applyFont="1" applyFill="1" applyBorder="1" applyAlignment="1">
      <alignment vertical="top" wrapText="1"/>
    </xf>
    <xf numFmtId="0" fontId="9" fillId="0" borderId="7" xfId="0" applyFont="1" applyBorder="1" applyAlignment="1">
      <alignment horizontal="center" textRotation="90" wrapText="1"/>
    </xf>
    <xf numFmtId="0" fontId="11" fillId="0" borderId="8" xfId="0" applyFont="1" applyBorder="1" applyAlignment="1">
      <alignment horizontal="center" textRotation="90" wrapText="1"/>
    </xf>
    <xf numFmtId="0" fontId="9" fillId="0" borderId="8" xfId="0" applyFont="1" applyBorder="1" applyAlignment="1">
      <alignment horizontal="center" textRotation="90" wrapText="1"/>
    </xf>
    <xf numFmtId="0" fontId="9" fillId="0" borderId="9" xfId="0" applyFont="1" applyBorder="1" applyAlignment="1">
      <alignment horizontal="center" textRotation="90" wrapText="1"/>
    </xf>
    <xf numFmtId="0" fontId="9" fillId="0" borderId="8" xfId="0" applyFont="1" applyBorder="1" applyAlignment="1">
      <alignment textRotation="90" wrapText="1"/>
    </xf>
    <xf numFmtId="0" fontId="9" fillId="0" borderId="10" xfId="0" applyFont="1" applyBorder="1" applyAlignment="1">
      <alignment horizontal="center" textRotation="90" wrapText="1"/>
    </xf>
    <xf numFmtId="0" fontId="9" fillId="0" borderId="11" xfId="0" applyFont="1" applyBorder="1" applyAlignment="1">
      <alignment horizontal="center" textRotation="90" wrapText="1"/>
    </xf>
    <xf numFmtId="0" fontId="9" fillId="0" borderId="72" xfId="0" applyFont="1" applyBorder="1"/>
    <xf numFmtId="0" fontId="9" fillId="2" borderId="56" xfId="0" applyFont="1" applyFill="1" applyBorder="1" applyAlignment="1">
      <alignment wrapText="1"/>
    </xf>
    <xf numFmtId="0" fontId="9" fillId="0" borderId="57" xfId="0" applyFont="1" applyBorder="1"/>
    <xf numFmtId="1" fontId="11" fillId="0" borderId="66" xfId="0" applyNumberFormat="1" applyFont="1" applyBorder="1" applyAlignment="1">
      <alignment horizontal="right" vertical="center"/>
    </xf>
    <xf numFmtId="0" fontId="11" fillId="0" borderId="66" xfId="0" applyFont="1" applyBorder="1" applyAlignment="1">
      <alignment horizontal="right" vertical="center"/>
    </xf>
    <xf numFmtId="0" fontId="11" fillId="0" borderId="67" xfId="0" applyFont="1" applyBorder="1" applyAlignment="1">
      <alignment horizontal="right" vertical="center"/>
    </xf>
    <xf numFmtId="0" fontId="11" fillId="2" borderId="65" xfId="0" applyFont="1" applyFill="1" applyBorder="1" applyAlignment="1">
      <alignment wrapText="1"/>
    </xf>
    <xf numFmtId="0" fontId="9" fillId="0" borderId="7" xfId="0" applyFont="1" applyBorder="1"/>
    <xf numFmtId="0" fontId="9" fillId="0" borderId="72" xfId="0" applyFont="1" applyBorder="1" applyAlignment="1">
      <alignment vertical="top" wrapText="1"/>
    </xf>
    <xf numFmtId="0" fontId="9" fillId="0" borderId="12" xfId="0" applyFont="1" applyBorder="1" applyAlignment="1">
      <alignment vertical="top" wrapText="1"/>
    </xf>
    <xf numFmtId="0" fontId="9" fillId="0" borderId="15" xfId="0" applyFont="1" applyBorder="1" applyAlignment="1">
      <alignment vertical="top" wrapText="1"/>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77"/>
  <sheetViews>
    <sheetView view="pageLayout" topLeftCell="A13" zoomScale="110" zoomScaleNormal="100" zoomScalePageLayoutView="110" workbookViewId="0">
      <selection activeCell="B32" sqref="B32"/>
    </sheetView>
  </sheetViews>
  <sheetFormatPr baseColWidth="10" defaultRowHeight="12.75" x14ac:dyDescent="0.2"/>
  <cols>
    <col min="1" max="1" width="14.140625" style="34" customWidth="1"/>
    <col min="2" max="2" width="17.7109375" style="34" bestFit="1" customWidth="1"/>
    <col min="3" max="3" width="25.5703125" style="34" customWidth="1"/>
    <col min="4" max="4" width="2.42578125" style="34" customWidth="1"/>
    <col min="5" max="5" width="5.85546875" style="34" customWidth="1"/>
    <col min="6" max="6" width="9" style="34" customWidth="1"/>
    <col min="7" max="7" width="6.85546875" style="34" customWidth="1"/>
    <col min="8" max="8" width="9.5703125" style="34" customWidth="1"/>
    <col min="9" max="9" width="4.140625" style="34" hidden="1" customWidth="1"/>
    <col min="10" max="10" width="6.85546875" style="34" customWidth="1"/>
    <col min="11" max="11" width="9.140625" style="34" customWidth="1"/>
    <col min="12" max="12" width="6.85546875" style="34" customWidth="1"/>
    <col min="13" max="13" width="8.7109375" style="34" customWidth="1"/>
    <col min="14" max="14" width="11.140625" hidden="1" customWidth="1"/>
    <col min="15" max="15" width="5.140625" customWidth="1"/>
    <col min="16" max="16" width="5.7109375" customWidth="1"/>
    <col min="17" max="20" width="4.7109375" customWidth="1"/>
    <col min="21" max="21" width="5" customWidth="1"/>
    <col min="22" max="23" width="4.7109375" customWidth="1"/>
  </cols>
  <sheetData>
    <row r="1" spans="1:23" s="29" customFormat="1" ht="119.25" customHeight="1" x14ac:dyDescent="0.2">
      <c r="A1" s="236" t="s">
        <v>222</v>
      </c>
      <c r="B1" s="237"/>
      <c r="C1" s="237"/>
      <c r="D1" s="216" t="s">
        <v>0</v>
      </c>
      <c r="E1" s="217" t="s">
        <v>1</v>
      </c>
      <c r="F1" s="218" t="s">
        <v>213</v>
      </c>
      <c r="G1" s="219" t="s">
        <v>2</v>
      </c>
      <c r="H1" s="220" t="s">
        <v>3</v>
      </c>
      <c r="I1" s="221" t="s">
        <v>4</v>
      </c>
      <c r="J1" s="222" t="s">
        <v>5</v>
      </c>
      <c r="K1" s="218" t="s">
        <v>220</v>
      </c>
      <c r="L1" s="219" t="s">
        <v>6</v>
      </c>
      <c r="M1" s="223" t="s">
        <v>7</v>
      </c>
      <c r="N1" s="1" t="s">
        <v>8</v>
      </c>
      <c r="O1" s="26"/>
      <c r="P1" s="27"/>
      <c r="Q1" s="28"/>
      <c r="R1" s="28"/>
      <c r="S1" s="28"/>
      <c r="T1" s="28"/>
      <c r="U1" s="27"/>
      <c r="V1" s="28"/>
      <c r="W1" s="28"/>
    </row>
    <row r="2" spans="1:23" s="50" customFormat="1" ht="12" x14ac:dyDescent="0.2">
      <c r="A2" s="75" t="s">
        <v>9</v>
      </c>
      <c r="B2" s="76" t="s">
        <v>10</v>
      </c>
      <c r="C2" s="76" t="s">
        <v>11</v>
      </c>
      <c r="D2" s="77"/>
      <c r="E2" s="78"/>
      <c r="F2" s="79"/>
      <c r="G2" s="80"/>
      <c r="H2" s="81"/>
      <c r="I2" s="82"/>
      <c r="J2" s="83"/>
      <c r="K2" s="79"/>
      <c r="L2" s="79"/>
      <c r="M2" s="84"/>
      <c r="N2" s="49"/>
      <c r="P2" s="51"/>
      <c r="Q2" s="51"/>
      <c r="R2" s="51"/>
      <c r="S2" s="51"/>
      <c r="T2" s="51"/>
      <c r="U2" s="51"/>
      <c r="V2" s="51"/>
    </row>
    <row r="3" spans="1:23" s="50" customFormat="1" ht="12" x14ac:dyDescent="0.2">
      <c r="A3" s="85"/>
      <c r="B3" s="86" t="s">
        <v>12</v>
      </c>
      <c r="C3" s="87"/>
      <c r="D3" s="88"/>
      <c r="E3" s="89"/>
      <c r="F3" s="90"/>
      <c r="G3" s="91"/>
      <c r="H3" s="92"/>
      <c r="I3" s="93"/>
      <c r="J3" s="94"/>
      <c r="K3" s="90"/>
      <c r="L3" s="95"/>
      <c r="M3" s="96"/>
      <c r="N3" s="52"/>
      <c r="P3" s="51"/>
      <c r="Q3" s="51"/>
      <c r="R3" s="51"/>
      <c r="S3" s="51"/>
      <c r="T3" s="51"/>
      <c r="U3" s="51"/>
      <c r="V3" s="51"/>
    </row>
    <row r="4" spans="1:23" s="50" customFormat="1" ht="12" x14ac:dyDescent="0.2">
      <c r="A4" s="75" t="s">
        <v>13</v>
      </c>
      <c r="B4" s="97" t="s">
        <v>14</v>
      </c>
      <c r="C4" s="97"/>
      <c r="D4" s="98">
        <v>3</v>
      </c>
      <c r="E4" s="99">
        <f t="shared" ref="E4:E23" si="0">J4/2</f>
        <v>700</v>
      </c>
      <c r="F4" s="100"/>
      <c r="G4" s="101">
        <f t="shared" ref="G4:G23" si="1">IF(F4&gt;=E4,ROUNDDOWN(F4/E4,0),0)</f>
        <v>0</v>
      </c>
      <c r="H4" s="102">
        <f t="shared" ref="H4:H23" si="2">IF(F4&lt;E4,F4/E4,0)</f>
        <v>0</v>
      </c>
      <c r="I4" s="103"/>
      <c r="J4" s="104">
        <v>1400</v>
      </c>
      <c r="K4" s="100"/>
      <c r="L4" s="101">
        <f t="shared" ref="L4:L23" si="3">IF(K4&gt;=J4,ROUNDDOWN(K4/J4,0),0)</f>
        <v>0</v>
      </c>
      <c r="M4" s="105">
        <f t="shared" ref="M4:M23" si="4">IF(K4&lt;J4,K4/J4,0)</f>
        <v>0</v>
      </c>
      <c r="N4" s="53"/>
      <c r="O4" s="54"/>
      <c r="P4" s="51"/>
      <c r="Q4" s="55">
        <f t="shared" ref="Q4:Q35" si="5">IF(H4=0,0,1)</f>
        <v>0</v>
      </c>
      <c r="R4" s="55"/>
      <c r="S4" s="55"/>
      <c r="T4" s="55"/>
      <c r="U4" s="55"/>
      <c r="V4" s="55">
        <f t="shared" ref="V4:V35" si="6">IF(M4=0,0,1)</f>
        <v>0</v>
      </c>
    </row>
    <row r="5" spans="1:23" s="50" customFormat="1" ht="12" x14ac:dyDescent="0.2">
      <c r="A5" s="85"/>
      <c r="B5" s="106" t="s">
        <v>15</v>
      </c>
      <c r="C5" s="107" t="s">
        <v>16</v>
      </c>
      <c r="D5" s="108">
        <v>3</v>
      </c>
      <c r="E5" s="109">
        <f t="shared" si="0"/>
        <v>700</v>
      </c>
      <c r="F5" s="110"/>
      <c r="G5" s="111">
        <f t="shared" si="1"/>
        <v>0</v>
      </c>
      <c r="H5" s="112">
        <f t="shared" si="2"/>
        <v>0</v>
      </c>
      <c r="I5" s="113"/>
      <c r="J5" s="114">
        <v>1400</v>
      </c>
      <c r="K5" s="110"/>
      <c r="L5" s="115">
        <f t="shared" si="3"/>
        <v>0</v>
      </c>
      <c r="M5" s="116">
        <f t="shared" si="4"/>
        <v>0</v>
      </c>
      <c r="N5" s="56"/>
      <c r="O5" s="54"/>
      <c r="P5" s="51"/>
      <c r="Q5" s="55">
        <f t="shared" si="5"/>
        <v>0</v>
      </c>
      <c r="R5" s="55"/>
      <c r="S5" s="55"/>
      <c r="T5" s="55"/>
      <c r="U5" s="55"/>
      <c r="V5" s="55">
        <f t="shared" si="6"/>
        <v>0</v>
      </c>
    </row>
    <row r="6" spans="1:23" s="50" customFormat="1" ht="12" x14ac:dyDescent="0.2">
      <c r="A6" s="75" t="s">
        <v>17</v>
      </c>
      <c r="B6" s="117" t="s">
        <v>18</v>
      </c>
      <c r="C6" s="117"/>
      <c r="D6" s="118">
        <v>6</v>
      </c>
      <c r="E6" s="119">
        <f t="shared" si="0"/>
        <v>200</v>
      </c>
      <c r="F6" s="100"/>
      <c r="G6" s="120">
        <f t="shared" si="1"/>
        <v>0</v>
      </c>
      <c r="H6" s="121">
        <f t="shared" si="2"/>
        <v>0</v>
      </c>
      <c r="I6" s="122"/>
      <c r="J6" s="123">
        <v>400</v>
      </c>
      <c r="K6" s="100"/>
      <c r="L6" s="101">
        <f t="shared" si="3"/>
        <v>0</v>
      </c>
      <c r="M6" s="124">
        <f t="shared" si="4"/>
        <v>0</v>
      </c>
      <c r="N6" s="53"/>
      <c r="O6" s="54"/>
      <c r="P6" s="51"/>
      <c r="Q6" s="55">
        <f t="shared" si="5"/>
        <v>0</v>
      </c>
      <c r="R6" s="55"/>
      <c r="S6" s="55"/>
      <c r="T6" s="55"/>
      <c r="U6" s="55"/>
      <c r="V6" s="55">
        <f t="shared" si="6"/>
        <v>0</v>
      </c>
    </row>
    <row r="7" spans="1:23" s="50" customFormat="1" ht="12" x14ac:dyDescent="0.2">
      <c r="A7" s="75"/>
      <c r="B7" s="125" t="s">
        <v>19</v>
      </c>
      <c r="C7" s="125"/>
      <c r="D7" s="126">
        <v>7</v>
      </c>
      <c r="E7" s="127">
        <v>125</v>
      </c>
      <c r="F7" s="128"/>
      <c r="G7" s="129">
        <f t="shared" si="1"/>
        <v>0</v>
      </c>
      <c r="H7" s="130">
        <f t="shared" si="2"/>
        <v>0</v>
      </c>
      <c r="I7" s="131"/>
      <c r="J7" s="132">
        <v>250</v>
      </c>
      <c r="K7" s="128"/>
      <c r="L7" s="129">
        <f t="shared" si="3"/>
        <v>0</v>
      </c>
      <c r="M7" s="133">
        <f t="shared" si="4"/>
        <v>0</v>
      </c>
      <c r="N7" s="57"/>
      <c r="O7" s="54"/>
      <c r="P7" s="51"/>
      <c r="Q7" s="55">
        <f t="shared" si="5"/>
        <v>0</v>
      </c>
      <c r="R7" s="55"/>
      <c r="S7" s="55"/>
      <c r="T7" s="55"/>
      <c r="U7" s="55"/>
      <c r="V7" s="55">
        <f t="shared" si="6"/>
        <v>0</v>
      </c>
    </row>
    <row r="8" spans="1:23" s="50" customFormat="1" ht="12" x14ac:dyDescent="0.2">
      <c r="A8" s="75"/>
      <c r="B8" s="125" t="s">
        <v>20</v>
      </c>
      <c r="C8" s="125"/>
      <c r="D8" s="126">
        <v>4</v>
      </c>
      <c r="E8" s="127">
        <f t="shared" si="0"/>
        <v>450</v>
      </c>
      <c r="F8" s="128"/>
      <c r="G8" s="129">
        <f>IF(F8&gt;=E8,ROUNDDOWN(F8/E8,0),0)</f>
        <v>0</v>
      </c>
      <c r="H8" s="130">
        <f t="shared" si="2"/>
        <v>0</v>
      </c>
      <c r="I8" s="131"/>
      <c r="J8" s="132">
        <v>900</v>
      </c>
      <c r="K8" s="128"/>
      <c r="L8" s="129">
        <f t="shared" si="3"/>
        <v>0</v>
      </c>
      <c r="M8" s="133">
        <f t="shared" si="4"/>
        <v>0</v>
      </c>
      <c r="N8" s="57"/>
      <c r="O8" s="54"/>
      <c r="P8" s="51"/>
      <c r="Q8" s="55">
        <f t="shared" si="5"/>
        <v>0</v>
      </c>
      <c r="R8" s="55"/>
      <c r="S8" s="55"/>
      <c r="T8" s="55"/>
      <c r="U8" s="55"/>
      <c r="V8" s="55">
        <f t="shared" si="6"/>
        <v>0</v>
      </c>
    </row>
    <row r="9" spans="1:23" s="50" customFormat="1" ht="12" x14ac:dyDescent="0.2">
      <c r="A9" s="75"/>
      <c r="B9" s="125" t="s">
        <v>21</v>
      </c>
      <c r="C9" s="125"/>
      <c r="D9" s="126">
        <v>4</v>
      </c>
      <c r="E9" s="127">
        <f t="shared" si="0"/>
        <v>450</v>
      </c>
      <c r="F9" s="128"/>
      <c r="G9" s="129">
        <f t="shared" si="1"/>
        <v>0</v>
      </c>
      <c r="H9" s="130">
        <f t="shared" si="2"/>
        <v>0</v>
      </c>
      <c r="I9" s="131"/>
      <c r="J9" s="132">
        <v>900</v>
      </c>
      <c r="K9" s="128"/>
      <c r="L9" s="129">
        <f t="shared" si="3"/>
        <v>0</v>
      </c>
      <c r="M9" s="133">
        <f t="shared" si="4"/>
        <v>0</v>
      </c>
      <c r="N9" s="57"/>
      <c r="O9" s="54"/>
      <c r="P9" s="51"/>
      <c r="Q9" s="55">
        <f t="shared" si="5"/>
        <v>0</v>
      </c>
      <c r="R9" s="55"/>
      <c r="S9" s="55"/>
      <c r="T9" s="55"/>
      <c r="U9" s="55"/>
      <c r="V9" s="55">
        <f t="shared" si="6"/>
        <v>0</v>
      </c>
    </row>
    <row r="10" spans="1:23" s="50" customFormat="1" ht="24" x14ac:dyDescent="0.2">
      <c r="A10" s="85"/>
      <c r="B10" s="134" t="s">
        <v>22</v>
      </c>
      <c r="C10" s="135" t="s">
        <v>214</v>
      </c>
      <c r="D10" s="108">
        <v>6</v>
      </c>
      <c r="E10" s="109">
        <f t="shared" si="0"/>
        <v>200</v>
      </c>
      <c r="F10" s="110"/>
      <c r="G10" s="111">
        <f t="shared" si="1"/>
        <v>0</v>
      </c>
      <c r="H10" s="112">
        <f t="shared" si="2"/>
        <v>0</v>
      </c>
      <c r="I10" s="113"/>
      <c r="J10" s="114">
        <v>400</v>
      </c>
      <c r="K10" s="110"/>
      <c r="L10" s="115">
        <f t="shared" si="3"/>
        <v>0</v>
      </c>
      <c r="M10" s="116">
        <f t="shared" si="4"/>
        <v>0</v>
      </c>
      <c r="N10" s="56"/>
      <c r="O10" s="54"/>
      <c r="P10" s="51"/>
      <c r="Q10" s="55">
        <f t="shared" si="5"/>
        <v>0</v>
      </c>
      <c r="R10" s="55"/>
      <c r="S10" s="55"/>
      <c r="T10" s="55"/>
      <c r="U10" s="55"/>
      <c r="V10" s="55">
        <f t="shared" si="6"/>
        <v>0</v>
      </c>
    </row>
    <row r="11" spans="1:23" s="50" customFormat="1" ht="12" x14ac:dyDescent="0.2">
      <c r="A11" s="75" t="s">
        <v>23</v>
      </c>
      <c r="B11" s="136" t="s">
        <v>24</v>
      </c>
      <c r="C11" s="136"/>
      <c r="D11" s="118">
        <v>7</v>
      </c>
      <c r="E11" s="119">
        <f t="shared" si="0"/>
        <v>125</v>
      </c>
      <c r="F11" s="100"/>
      <c r="G11" s="120">
        <f t="shared" si="1"/>
        <v>0</v>
      </c>
      <c r="H11" s="121">
        <f t="shared" si="2"/>
        <v>0</v>
      </c>
      <c r="I11" s="122"/>
      <c r="J11" s="123">
        <v>250</v>
      </c>
      <c r="K11" s="100"/>
      <c r="L11" s="101">
        <f t="shared" si="3"/>
        <v>0</v>
      </c>
      <c r="M11" s="124">
        <f t="shared" si="4"/>
        <v>0</v>
      </c>
      <c r="N11" s="53" t="s">
        <v>25</v>
      </c>
      <c r="O11" s="54"/>
      <c r="P11" s="51"/>
      <c r="Q11" s="55">
        <f t="shared" si="5"/>
        <v>0</v>
      </c>
      <c r="R11" s="55"/>
      <c r="S11" s="55"/>
      <c r="T11" s="55"/>
      <c r="U11" s="55"/>
      <c r="V11" s="55">
        <f t="shared" si="6"/>
        <v>0</v>
      </c>
    </row>
    <row r="12" spans="1:23" s="50" customFormat="1" ht="12" x14ac:dyDescent="0.2">
      <c r="A12" s="75"/>
      <c r="B12" s="125" t="s">
        <v>26</v>
      </c>
      <c r="C12" s="125"/>
      <c r="D12" s="126">
        <v>8</v>
      </c>
      <c r="E12" s="127">
        <f t="shared" si="0"/>
        <v>75</v>
      </c>
      <c r="F12" s="128"/>
      <c r="G12" s="129">
        <f t="shared" si="1"/>
        <v>0</v>
      </c>
      <c r="H12" s="130">
        <f>IF(F12&lt;E12,F12/E12,0)</f>
        <v>0</v>
      </c>
      <c r="I12" s="131"/>
      <c r="J12" s="132">
        <v>150</v>
      </c>
      <c r="K12" s="128"/>
      <c r="L12" s="129">
        <f t="shared" si="3"/>
        <v>0</v>
      </c>
      <c r="M12" s="133">
        <f t="shared" si="4"/>
        <v>0</v>
      </c>
      <c r="N12" s="57"/>
      <c r="O12" s="54"/>
      <c r="P12" s="51"/>
      <c r="Q12" s="55">
        <f t="shared" si="5"/>
        <v>0</v>
      </c>
      <c r="R12" s="55"/>
      <c r="S12" s="55"/>
      <c r="T12" s="55"/>
      <c r="U12" s="55"/>
      <c r="V12" s="55">
        <f t="shared" si="6"/>
        <v>0</v>
      </c>
    </row>
    <row r="13" spans="1:23" s="50" customFormat="1" ht="12" x14ac:dyDescent="0.2">
      <c r="A13" s="85"/>
      <c r="B13" s="134" t="s">
        <v>27</v>
      </c>
      <c r="C13" s="134"/>
      <c r="D13" s="108">
        <v>7</v>
      </c>
      <c r="E13" s="109">
        <f t="shared" si="0"/>
        <v>125</v>
      </c>
      <c r="F13" s="110"/>
      <c r="G13" s="111">
        <f t="shared" si="1"/>
        <v>0</v>
      </c>
      <c r="H13" s="112">
        <f t="shared" si="2"/>
        <v>0</v>
      </c>
      <c r="I13" s="113"/>
      <c r="J13" s="114">
        <v>250</v>
      </c>
      <c r="K13" s="110"/>
      <c r="L13" s="115">
        <f t="shared" si="3"/>
        <v>0</v>
      </c>
      <c r="M13" s="116">
        <f t="shared" si="4"/>
        <v>0</v>
      </c>
      <c r="N13" s="56"/>
      <c r="O13" s="54"/>
      <c r="P13" s="51"/>
      <c r="Q13" s="55">
        <f t="shared" si="5"/>
        <v>0</v>
      </c>
      <c r="R13" s="55"/>
      <c r="S13" s="55"/>
      <c r="T13" s="55"/>
      <c r="U13" s="55"/>
      <c r="V13" s="55">
        <f t="shared" si="6"/>
        <v>0</v>
      </c>
    </row>
    <row r="14" spans="1:23" s="50" customFormat="1" ht="12" x14ac:dyDescent="0.2">
      <c r="A14" s="75" t="s">
        <v>28</v>
      </c>
      <c r="B14" s="136" t="s">
        <v>29</v>
      </c>
      <c r="C14" s="136" t="s">
        <v>30</v>
      </c>
      <c r="D14" s="118">
        <v>2</v>
      </c>
      <c r="E14" s="119">
        <f t="shared" si="0"/>
        <v>1000</v>
      </c>
      <c r="F14" s="100"/>
      <c r="G14" s="120">
        <f t="shared" si="1"/>
        <v>0</v>
      </c>
      <c r="H14" s="121">
        <f t="shared" si="2"/>
        <v>0</v>
      </c>
      <c r="I14" s="122"/>
      <c r="J14" s="123">
        <v>2000</v>
      </c>
      <c r="K14" s="100"/>
      <c r="L14" s="101">
        <f t="shared" si="3"/>
        <v>0</v>
      </c>
      <c r="M14" s="124">
        <f t="shared" si="4"/>
        <v>0</v>
      </c>
      <c r="N14" s="53"/>
      <c r="O14" s="54"/>
      <c r="P14" s="51"/>
      <c r="Q14" s="55">
        <f t="shared" si="5"/>
        <v>0</v>
      </c>
      <c r="R14" s="55"/>
      <c r="S14" s="55"/>
      <c r="T14" s="55"/>
      <c r="U14" s="55"/>
      <c r="V14" s="55">
        <f t="shared" si="6"/>
        <v>0</v>
      </c>
    </row>
    <row r="15" spans="1:23" s="50" customFormat="1" ht="12" x14ac:dyDescent="0.2">
      <c r="A15" s="75"/>
      <c r="B15" s="125" t="s">
        <v>31</v>
      </c>
      <c r="C15" s="125"/>
      <c r="D15" s="126">
        <v>2</v>
      </c>
      <c r="E15" s="127">
        <f t="shared" si="0"/>
        <v>1000</v>
      </c>
      <c r="F15" s="128"/>
      <c r="G15" s="129">
        <f t="shared" si="1"/>
        <v>0</v>
      </c>
      <c r="H15" s="130">
        <f t="shared" si="2"/>
        <v>0</v>
      </c>
      <c r="I15" s="131"/>
      <c r="J15" s="132">
        <v>2000</v>
      </c>
      <c r="K15" s="128"/>
      <c r="L15" s="129">
        <f t="shared" si="3"/>
        <v>0</v>
      </c>
      <c r="M15" s="133">
        <f t="shared" si="4"/>
        <v>0</v>
      </c>
      <c r="N15" s="57"/>
      <c r="O15" s="54"/>
      <c r="P15" s="51"/>
      <c r="Q15" s="55">
        <f t="shared" si="5"/>
        <v>0</v>
      </c>
      <c r="R15" s="55"/>
      <c r="S15" s="55"/>
      <c r="T15" s="55"/>
      <c r="U15" s="55"/>
      <c r="V15" s="55">
        <f t="shared" si="6"/>
        <v>0</v>
      </c>
    </row>
    <row r="16" spans="1:23" s="50" customFormat="1" ht="12" x14ac:dyDescent="0.2">
      <c r="A16" s="75"/>
      <c r="B16" s="137" t="s">
        <v>32</v>
      </c>
      <c r="C16" s="137"/>
      <c r="D16" s="126">
        <v>2</v>
      </c>
      <c r="E16" s="127">
        <f t="shared" si="0"/>
        <v>1000</v>
      </c>
      <c r="F16" s="128"/>
      <c r="G16" s="129">
        <f t="shared" si="1"/>
        <v>0</v>
      </c>
      <c r="H16" s="130">
        <f t="shared" si="2"/>
        <v>0</v>
      </c>
      <c r="I16" s="131"/>
      <c r="J16" s="132">
        <v>2000</v>
      </c>
      <c r="K16" s="128"/>
      <c r="L16" s="129">
        <f t="shared" si="3"/>
        <v>0</v>
      </c>
      <c r="M16" s="133">
        <f t="shared" si="4"/>
        <v>0</v>
      </c>
      <c r="N16" s="57"/>
      <c r="O16" s="54"/>
      <c r="P16" s="51"/>
      <c r="Q16" s="55">
        <f t="shared" si="5"/>
        <v>0</v>
      </c>
      <c r="R16" s="55"/>
      <c r="S16" s="55"/>
      <c r="T16" s="55"/>
      <c r="U16" s="55"/>
      <c r="V16" s="55">
        <f t="shared" si="6"/>
        <v>0</v>
      </c>
    </row>
    <row r="17" spans="1:22" s="50" customFormat="1" ht="12" x14ac:dyDescent="0.2">
      <c r="A17" s="85"/>
      <c r="B17" s="107" t="s">
        <v>33</v>
      </c>
      <c r="C17" s="107"/>
      <c r="D17" s="108">
        <v>2</v>
      </c>
      <c r="E17" s="109">
        <f t="shared" si="0"/>
        <v>1000</v>
      </c>
      <c r="F17" s="110"/>
      <c r="G17" s="111">
        <f t="shared" si="1"/>
        <v>0</v>
      </c>
      <c r="H17" s="112">
        <f t="shared" si="2"/>
        <v>0</v>
      </c>
      <c r="I17" s="113"/>
      <c r="J17" s="114">
        <v>2000</v>
      </c>
      <c r="K17" s="110"/>
      <c r="L17" s="115">
        <f t="shared" si="3"/>
        <v>0</v>
      </c>
      <c r="M17" s="116">
        <f t="shared" si="4"/>
        <v>0</v>
      </c>
      <c r="N17" s="56"/>
      <c r="O17" s="54"/>
      <c r="P17" s="51"/>
      <c r="Q17" s="55">
        <f t="shared" si="5"/>
        <v>0</v>
      </c>
      <c r="R17" s="55"/>
      <c r="S17" s="55"/>
      <c r="T17" s="55"/>
      <c r="U17" s="55"/>
      <c r="V17" s="55">
        <f t="shared" si="6"/>
        <v>0</v>
      </c>
    </row>
    <row r="18" spans="1:22" s="50" customFormat="1" ht="12" x14ac:dyDescent="0.2">
      <c r="A18" s="75" t="s">
        <v>34</v>
      </c>
      <c r="B18" s="117" t="s">
        <v>35</v>
      </c>
      <c r="C18" s="117"/>
      <c r="D18" s="118">
        <v>1</v>
      </c>
      <c r="E18" s="119">
        <f t="shared" si="0"/>
        <v>2500</v>
      </c>
      <c r="F18" s="100"/>
      <c r="G18" s="120">
        <f t="shared" si="1"/>
        <v>0</v>
      </c>
      <c r="H18" s="121">
        <f t="shared" si="2"/>
        <v>0</v>
      </c>
      <c r="I18" s="122"/>
      <c r="J18" s="123">
        <v>5000</v>
      </c>
      <c r="K18" s="100"/>
      <c r="L18" s="101">
        <f t="shared" si="3"/>
        <v>0</v>
      </c>
      <c r="M18" s="124">
        <f t="shared" si="4"/>
        <v>0</v>
      </c>
      <c r="N18" s="53"/>
      <c r="O18" s="54"/>
      <c r="P18" s="51"/>
      <c r="Q18" s="55">
        <f t="shared" si="5"/>
        <v>0</v>
      </c>
      <c r="R18" s="55"/>
      <c r="S18" s="55"/>
      <c r="T18" s="55"/>
      <c r="U18" s="55"/>
      <c r="V18" s="55">
        <f t="shared" si="6"/>
        <v>0</v>
      </c>
    </row>
    <row r="19" spans="1:22" s="50" customFormat="1" ht="12" x14ac:dyDescent="0.2">
      <c r="A19" s="75"/>
      <c r="B19" s="125" t="s">
        <v>36</v>
      </c>
      <c r="C19" s="125"/>
      <c r="D19" s="126">
        <v>1</v>
      </c>
      <c r="E19" s="127">
        <f t="shared" si="0"/>
        <v>2500</v>
      </c>
      <c r="F19" s="128"/>
      <c r="G19" s="129">
        <f t="shared" si="1"/>
        <v>0</v>
      </c>
      <c r="H19" s="130">
        <f t="shared" si="2"/>
        <v>0</v>
      </c>
      <c r="I19" s="131"/>
      <c r="J19" s="132">
        <v>5000</v>
      </c>
      <c r="K19" s="128"/>
      <c r="L19" s="129">
        <f t="shared" si="3"/>
        <v>0</v>
      </c>
      <c r="M19" s="133">
        <f t="shared" si="4"/>
        <v>0</v>
      </c>
      <c r="N19" s="57"/>
      <c r="O19" s="54"/>
      <c r="P19" s="51"/>
      <c r="Q19" s="55">
        <f t="shared" si="5"/>
        <v>0</v>
      </c>
      <c r="R19" s="55"/>
      <c r="S19" s="55"/>
      <c r="T19" s="55"/>
      <c r="U19" s="55"/>
      <c r="V19" s="55">
        <f t="shared" si="6"/>
        <v>0</v>
      </c>
    </row>
    <row r="20" spans="1:22" s="50" customFormat="1" ht="12" x14ac:dyDescent="0.2">
      <c r="A20" s="75"/>
      <c r="B20" s="137" t="s">
        <v>37</v>
      </c>
      <c r="C20" s="137"/>
      <c r="D20" s="126">
        <v>6</v>
      </c>
      <c r="E20" s="127">
        <f t="shared" si="0"/>
        <v>200</v>
      </c>
      <c r="F20" s="128"/>
      <c r="G20" s="129">
        <f t="shared" si="1"/>
        <v>0</v>
      </c>
      <c r="H20" s="130">
        <f t="shared" si="2"/>
        <v>0</v>
      </c>
      <c r="I20" s="131"/>
      <c r="J20" s="132">
        <v>400</v>
      </c>
      <c r="K20" s="128"/>
      <c r="L20" s="129">
        <f t="shared" si="3"/>
        <v>0</v>
      </c>
      <c r="M20" s="133">
        <f t="shared" si="4"/>
        <v>0</v>
      </c>
      <c r="N20" s="57"/>
      <c r="O20" s="54"/>
      <c r="P20" s="51"/>
      <c r="Q20" s="55">
        <f t="shared" si="5"/>
        <v>0</v>
      </c>
      <c r="R20" s="55"/>
      <c r="S20" s="55"/>
      <c r="T20" s="55"/>
      <c r="U20" s="55"/>
      <c r="V20" s="55">
        <f t="shared" si="6"/>
        <v>0</v>
      </c>
    </row>
    <row r="21" spans="1:22" s="50" customFormat="1" ht="12" x14ac:dyDescent="0.2">
      <c r="A21" s="85"/>
      <c r="B21" s="107" t="s">
        <v>38</v>
      </c>
      <c r="C21" s="107"/>
      <c r="D21" s="108">
        <v>1</v>
      </c>
      <c r="E21" s="109">
        <f t="shared" si="0"/>
        <v>2500</v>
      </c>
      <c r="F21" s="110"/>
      <c r="G21" s="111">
        <f t="shared" si="1"/>
        <v>0</v>
      </c>
      <c r="H21" s="112">
        <f t="shared" si="2"/>
        <v>0</v>
      </c>
      <c r="I21" s="113"/>
      <c r="J21" s="114">
        <v>5000</v>
      </c>
      <c r="K21" s="110"/>
      <c r="L21" s="115">
        <f t="shared" si="3"/>
        <v>0</v>
      </c>
      <c r="M21" s="116">
        <f t="shared" si="4"/>
        <v>0</v>
      </c>
      <c r="N21" s="56"/>
      <c r="O21" s="54"/>
      <c r="P21" s="51"/>
      <c r="Q21" s="55">
        <f t="shared" si="5"/>
        <v>0</v>
      </c>
      <c r="R21" s="55"/>
      <c r="S21" s="55"/>
      <c r="T21" s="55"/>
      <c r="U21" s="55"/>
      <c r="V21" s="55">
        <f t="shared" si="6"/>
        <v>0</v>
      </c>
    </row>
    <row r="22" spans="1:22" s="58" customFormat="1" ht="12" customHeight="1" x14ac:dyDescent="0.2">
      <c r="A22" s="138" t="s">
        <v>39</v>
      </c>
      <c r="B22" s="97" t="s">
        <v>40</v>
      </c>
      <c r="C22" s="117"/>
      <c r="D22" s="118">
        <v>8</v>
      </c>
      <c r="E22" s="119">
        <f t="shared" si="0"/>
        <v>75</v>
      </c>
      <c r="F22" s="100"/>
      <c r="G22" s="120">
        <f t="shared" si="1"/>
        <v>0</v>
      </c>
      <c r="H22" s="121">
        <f t="shared" si="2"/>
        <v>0</v>
      </c>
      <c r="I22" s="122"/>
      <c r="J22" s="123">
        <v>150</v>
      </c>
      <c r="K22" s="100"/>
      <c r="L22" s="101">
        <f t="shared" si="3"/>
        <v>0</v>
      </c>
      <c r="M22" s="124">
        <f t="shared" si="4"/>
        <v>0</v>
      </c>
      <c r="N22" s="53"/>
      <c r="O22" s="54"/>
      <c r="P22" s="55"/>
      <c r="Q22" s="55">
        <f t="shared" si="5"/>
        <v>0</v>
      </c>
      <c r="R22" s="55"/>
      <c r="S22" s="55"/>
      <c r="T22" s="55"/>
      <c r="U22" s="55"/>
      <c r="V22" s="55">
        <f t="shared" si="6"/>
        <v>0</v>
      </c>
    </row>
    <row r="23" spans="1:22" s="50" customFormat="1" ht="12" x14ac:dyDescent="0.2">
      <c r="A23" s="85"/>
      <c r="B23" s="107" t="s">
        <v>41</v>
      </c>
      <c r="C23" s="107"/>
      <c r="D23" s="108">
        <v>6</v>
      </c>
      <c r="E23" s="109">
        <f t="shared" si="0"/>
        <v>200</v>
      </c>
      <c r="F23" s="110"/>
      <c r="G23" s="111">
        <f t="shared" si="1"/>
        <v>0</v>
      </c>
      <c r="H23" s="112">
        <f t="shared" si="2"/>
        <v>0</v>
      </c>
      <c r="I23" s="113"/>
      <c r="J23" s="114">
        <v>400</v>
      </c>
      <c r="K23" s="110"/>
      <c r="L23" s="115">
        <f t="shared" si="3"/>
        <v>0</v>
      </c>
      <c r="M23" s="116">
        <f t="shared" si="4"/>
        <v>0</v>
      </c>
      <c r="N23" s="56"/>
      <c r="O23" s="54"/>
      <c r="P23" s="51"/>
      <c r="Q23" s="55">
        <f t="shared" si="5"/>
        <v>0</v>
      </c>
      <c r="R23" s="55"/>
      <c r="S23" s="55"/>
      <c r="T23" s="55"/>
      <c r="U23" s="55"/>
      <c r="V23" s="55">
        <f t="shared" si="6"/>
        <v>0</v>
      </c>
    </row>
    <row r="24" spans="1:22" s="50" customFormat="1" ht="12" x14ac:dyDescent="0.2">
      <c r="A24" s="75"/>
      <c r="B24" s="139" t="s">
        <v>42</v>
      </c>
      <c r="C24" s="140"/>
      <c r="D24" s="118"/>
      <c r="E24" s="119"/>
      <c r="F24" s="141"/>
      <c r="G24" s="120"/>
      <c r="H24" s="121"/>
      <c r="I24" s="142"/>
      <c r="J24" s="143"/>
      <c r="K24" s="141"/>
      <c r="L24" s="101"/>
      <c r="M24" s="124"/>
      <c r="N24" s="59"/>
      <c r="O24" s="60"/>
      <c r="P24" s="51"/>
      <c r="Q24" s="55">
        <f t="shared" si="5"/>
        <v>0</v>
      </c>
      <c r="R24" s="55"/>
      <c r="S24" s="55"/>
      <c r="T24" s="55"/>
      <c r="U24" s="55"/>
      <c r="V24" s="55">
        <f t="shared" si="6"/>
        <v>0</v>
      </c>
    </row>
    <row r="25" spans="1:22" s="50" customFormat="1" ht="12" x14ac:dyDescent="0.2">
      <c r="A25" s="75" t="s">
        <v>43</v>
      </c>
      <c r="B25" s="64" t="s">
        <v>44</v>
      </c>
      <c r="C25" s="144"/>
      <c r="D25" s="126">
        <v>6</v>
      </c>
      <c r="E25" s="127">
        <f t="shared" ref="E25:E61" si="7">J25/2</f>
        <v>200</v>
      </c>
      <c r="F25" s="128"/>
      <c r="G25" s="129">
        <f t="shared" ref="G25:G65" si="8">IF(F25&gt;=E25,ROUNDDOWN(F25/E25,0),0)</f>
        <v>0</v>
      </c>
      <c r="H25" s="130">
        <f t="shared" ref="H25:H65" si="9">IF(F25&lt;E25,F25/E25,0)</f>
        <v>0</v>
      </c>
      <c r="I25" s="131"/>
      <c r="J25" s="132">
        <v>400</v>
      </c>
      <c r="K25" s="128"/>
      <c r="L25" s="129">
        <f t="shared" ref="L25:L65" si="10">IF(K25&gt;=J25,ROUNDDOWN(K25/J25,0),0)</f>
        <v>0</v>
      </c>
      <c r="M25" s="133">
        <f t="shared" ref="M25:M65" si="11">IF(K25&lt;J25,K25/J25,0)</f>
        <v>0</v>
      </c>
      <c r="N25" s="61"/>
      <c r="O25" s="54"/>
      <c r="P25" s="51"/>
      <c r="Q25" s="55">
        <f t="shared" si="5"/>
        <v>0</v>
      </c>
      <c r="R25" s="55"/>
      <c r="S25" s="55"/>
      <c r="T25" s="55"/>
      <c r="U25" s="55"/>
      <c r="V25" s="55">
        <f t="shared" si="6"/>
        <v>0</v>
      </c>
    </row>
    <row r="26" spans="1:22" s="50" customFormat="1" ht="12" x14ac:dyDescent="0.2">
      <c r="A26" s="75"/>
      <c r="B26" s="64" t="s">
        <v>45</v>
      </c>
      <c r="C26" s="64"/>
      <c r="D26" s="126">
        <v>6</v>
      </c>
      <c r="E26" s="127">
        <f t="shared" si="7"/>
        <v>200</v>
      </c>
      <c r="F26" s="145"/>
      <c r="G26" s="129">
        <f t="shared" si="8"/>
        <v>0</v>
      </c>
      <c r="H26" s="130">
        <f t="shared" si="9"/>
        <v>0</v>
      </c>
      <c r="I26" s="131"/>
      <c r="J26" s="132">
        <v>400</v>
      </c>
      <c r="K26" s="145"/>
      <c r="L26" s="129">
        <f t="shared" si="10"/>
        <v>0</v>
      </c>
      <c r="M26" s="133">
        <f t="shared" si="11"/>
        <v>0</v>
      </c>
      <c r="N26" s="62"/>
      <c r="O26" s="54"/>
      <c r="P26" s="51"/>
      <c r="Q26" s="55">
        <f t="shared" si="5"/>
        <v>0</v>
      </c>
      <c r="R26" s="55"/>
      <c r="S26" s="55"/>
      <c r="T26" s="55"/>
      <c r="U26" s="55"/>
      <c r="V26" s="55">
        <f t="shared" si="6"/>
        <v>0</v>
      </c>
    </row>
    <row r="27" spans="1:22" s="50" customFormat="1" ht="24" x14ac:dyDescent="0.2">
      <c r="A27" s="75"/>
      <c r="B27" s="64" t="s">
        <v>46</v>
      </c>
      <c r="C27" s="144" t="s">
        <v>47</v>
      </c>
      <c r="D27" s="126">
        <v>4</v>
      </c>
      <c r="E27" s="127">
        <f t="shared" si="7"/>
        <v>450</v>
      </c>
      <c r="F27" s="128"/>
      <c r="G27" s="129">
        <f t="shared" si="8"/>
        <v>0</v>
      </c>
      <c r="H27" s="130">
        <f t="shared" si="9"/>
        <v>0</v>
      </c>
      <c r="I27" s="131"/>
      <c r="J27" s="132">
        <v>900</v>
      </c>
      <c r="K27" s="128"/>
      <c r="L27" s="129">
        <f t="shared" si="10"/>
        <v>0</v>
      </c>
      <c r="M27" s="133">
        <f t="shared" si="11"/>
        <v>0</v>
      </c>
      <c r="N27" s="57"/>
      <c r="O27" s="54"/>
      <c r="P27" s="51"/>
      <c r="Q27" s="55">
        <f t="shared" si="5"/>
        <v>0</v>
      </c>
      <c r="R27" s="55"/>
      <c r="S27" s="55"/>
      <c r="T27" s="55"/>
      <c r="U27" s="55"/>
      <c r="V27" s="55">
        <f t="shared" si="6"/>
        <v>0</v>
      </c>
    </row>
    <row r="28" spans="1:22" s="50" customFormat="1" ht="12" x14ac:dyDescent="0.2">
      <c r="A28" s="85"/>
      <c r="B28" s="146" t="s">
        <v>48</v>
      </c>
      <c r="C28" s="146"/>
      <c r="D28" s="108">
        <v>2</v>
      </c>
      <c r="E28" s="109">
        <f t="shared" si="7"/>
        <v>1000</v>
      </c>
      <c r="F28" s="110"/>
      <c r="G28" s="111">
        <f t="shared" si="8"/>
        <v>0</v>
      </c>
      <c r="H28" s="112">
        <f t="shared" si="9"/>
        <v>0</v>
      </c>
      <c r="I28" s="113"/>
      <c r="J28" s="114">
        <v>2000</v>
      </c>
      <c r="K28" s="110"/>
      <c r="L28" s="115">
        <f t="shared" si="10"/>
        <v>0</v>
      </c>
      <c r="M28" s="116">
        <f t="shared" si="11"/>
        <v>0</v>
      </c>
      <c r="N28" s="56"/>
      <c r="O28" s="54"/>
      <c r="P28" s="51"/>
      <c r="Q28" s="55">
        <f t="shared" si="5"/>
        <v>0</v>
      </c>
      <c r="R28" s="55"/>
      <c r="S28" s="55"/>
      <c r="T28" s="55"/>
      <c r="U28" s="55"/>
      <c r="V28" s="55">
        <f t="shared" si="6"/>
        <v>0</v>
      </c>
    </row>
    <row r="29" spans="1:22" s="50" customFormat="1" ht="12" x14ac:dyDescent="0.2">
      <c r="A29" s="138" t="s">
        <v>49</v>
      </c>
      <c r="B29" s="147" t="s">
        <v>50</v>
      </c>
      <c r="C29" s="148" t="s">
        <v>51</v>
      </c>
      <c r="D29" s="118">
        <v>1</v>
      </c>
      <c r="E29" s="119">
        <f t="shared" si="7"/>
        <v>2500</v>
      </c>
      <c r="F29" s="100"/>
      <c r="G29" s="120">
        <f t="shared" si="8"/>
        <v>0</v>
      </c>
      <c r="H29" s="121">
        <f t="shared" si="9"/>
        <v>0</v>
      </c>
      <c r="I29" s="122"/>
      <c r="J29" s="123">
        <v>5000</v>
      </c>
      <c r="K29" s="100"/>
      <c r="L29" s="101">
        <f t="shared" si="10"/>
        <v>0</v>
      </c>
      <c r="M29" s="124">
        <f t="shared" si="11"/>
        <v>0</v>
      </c>
      <c r="N29" s="53"/>
      <c r="O29" s="54"/>
      <c r="P29" s="51"/>
      <c r="Q29" s="55">
        <f t="shared" si="5"/>
        <v>0</v>
      </c>
      <c r="R29" s="55"/>
      <c r="S29" s="55"/>
      <c r="T29" s="55"/>
      <c r="U29" s="55"/>
      <c r="V29" s="55">
        <f t="shared" si="6"/>
        <v>0</v>
      </c>
    </row>
    <row r="30" spans="1:22" s="50" customFormat="1" ht="12" x14ac:dyDescent="0.2">
      <c r="A30" s="75"/>
      <c r="B30" s="64" t="s">
        <v>52</v>
      </c>
      <c r="C30" s="144" t="s">
        <v>206</v>
      </c>
      <c r="D30" s="126">
        <v>3</v>
      </c>
      <c r="E30" s="127">
        <f t="shared" si="7"/>
        <v>700</v>
      </c>
      <c r="F30" s="128"/>
      <c r="G30" s="129">
        <f t="shared" si="8"/>
        <v>0</v>
      </c>
      <c r="H30" s="130">
        <f t="shared" si="9"/>
        <v>0</v>
      </c>
      <c r="I30" s="131"/>
      <c r="J30" s="132">
        <v>1400</v>
      </c>
      <c r="K30" s="128"/>
      <c r="L30" s="129">
        <f t="shared" si="10"/>
        <v>0</v>
      </c>
      <c r="M30" s="133">
        <f t="shared" si="11"/>
        <v>0</v>
      </c>
      <c r="N30" s="57"/>
      <c r="O30" s="54"/>
      <c r="P30" s="51"/>
      <c r="Q30" s="55">
        <f t="shared" si="5"/>
        <v>0</v>
      </c>
      <c r="R30" s="55"/>
      <c r="S30" s="55"/>
      <c r="T30" s="55"/>
      <c r="U30" s="55"/>
      <c r="V30" s="55">
        <f t="shared" si="6"/>
        <v>0</v>
      </c>
    </row>
    <row r="31" spans="1:22" s="50" customFormat="1" ht="12" x14ac:dyDescent="0.2">
      <c r="A31" s="75"/>
      <c r="B31" s="149" t="s">
        <v>54</v>
      </c>
      <c r="C31" s="149"/>
      <c r="D31" s="126">
        <v>3</v>
      </c>
      <c r="E31" s="127">
        <f t="shared" si="7"/>
        <v>700</v>
      </c>
      <c r="F31" s="128"/>
      <c r="G31" s="129">
        <f t="shared" si="8"/>
        <v>0</v>
      </c>
      <c r="H31" s="130">
        <f t="shared" si="9"/>
        <v>0</v>
      </c>
      <c r="I31" s="131"/>
      <c r="J31" s="132">
        <v>1400</v>
      </c>
      <c r="K31" s="128"/>
      <c r="L31" s="129">
        <f t="shared" si="10"/>
        <v>0</v>
      </c>
      <c r="M31" s="133">
        <f t="shared" si="11"/>
        <v>0</v>
      </c>
      <c r="N31" s="57"/>
      <c r="O31" s="54"/>
      <c r="P31" s="51"/>
      <c r="Q31" s="55">
        <f t="shared" si="5"/>
        <v>0</v>
      </c>
      <c r="R31" s="55"/>
      <c r="S31" s="55"/>
      <c r="T31" s="55"/>
      <c r="U31" s="55"/>
      <c r="V31" s="55">
        <f t="shared" si="6"/>
        <v>0</v>
      </c>
    </row>
    <row r="32" spans="1:22" s="50" customFormat="1" ht="25.5" customHeight="1" x14ac:dyDescent="0.2">
      <c r="A32" s="75"/>
      <c r="B32" s="64" t="s">
        <v>225</v>
      </c>
      <c r="C32" s="144" t="s">
        <v>55</v>
      </c>
      <c r="D32" s="126">
        <v>4</v>
      </c>
      <c r="E32" s="127">
        <f t="shared" si="7"/>
        <v>450</v>
      </c>
      <c r="F32" s="128"/>
      <c r="G32" s="129">
        <f t="shared" si="8"/>
        <v>0</v>
      </c>
      <c r="H32" s="130">
        <f t="shared" si="9"/>
        <v>0</v>
      </c>
      <c r="I32" s="131"/>
      <c r="J32" s="132">
        <v>900</v>
      </c>
      <c r="K32" s="128"/>
      <c r="L32" s="129">
        <f t="shared" si="10"/>
        <v>0</v>
      </c>
      <c r="M32" s="133">
        <f t="shared" si="11"/>
        <v>0</v>
      </c>
      <c r="N32" s="57"/>
      <c r="O32" s="54"/>
      <c r="P32" s="51"/>
      <c r="Q32" s="55">
        <f t="shared" si="5"/>
        <v>0</v>
      </c>
      <c r="R32" s="55"/>
      <c r="S32" s="55"/>
      <c r="T32" s="55"/>
      <c r="U32" s="55"/>
      <c r="V32" s="55">
        <f t="shared" si="6"/>
        <v>0</v>
      </c>
    </row>
    <row r="33" spans="1:22" s="50" customFormat="1" ht="12" x14ac:dyDescent="0.2">
      <c r="A33" s="85"/>
      <c r="B33" s="146" t="s">
        <v>56</v>
      </c>
      <c r="C33" s="146"/>
      <c r="D33" s="108">
        <v>6</v>
      </c>
      <c r="E33" s="109">
        <f t="shared" si="7"/>
        <v>200</v>
      </c>
      <c r="F33" s="110"/>
      <c r="G33" s="111">
        <f t="shared" si="8"/>
        <v>0</v>
      </c>
      <c r="H33" s="112">
        <f t="shared" si="9"/>
        <v>0</v>
      </c>
      <c r="I33" s="113"/>
      <c r="J33" s="114">
        <v>400</v>
      </c>
      <c r="K33" s="110"/>
      <c r="L33" s="115">
        <f t="shared" si="10"/>
        <v>0</v>
      </c>
      <c r="M33" s="116">
        <f t="shared" si="11"/>
        <v>0</v>
      </c>
      <c r="N33" s="56"/>
      <c r="O33" s="54"/>
      <c r="P33" s="51"/>
      <c r="Q33" s="55">
        <f t="shared" si="5"/>
        <v>0</v>
      </c>
      <c r="R33" s="55"/>
      <c r="S33" s="55"/>
      <c r="T33" s="55"/>
      <c r="U33" s="55"/>
      <c r="V33" s="55">
        <f t="shared" si="6"/>
        <v>0</v>
      </c>
    </row>
    <row r="34" spans="1:22" s="50" customFormat="1" ht="12" x14ac:dyDescent="0.2">
      <c r="A34" s="75" t="s">
        <v>57</v>
      </c>
      <c r="B34" s="147" t="s">
        <v>58</v>
      </c>
      <c r="C34" s="147"/>
      <c r="D34" s="118">
        <v>4</v>
      </c>
      <c r="E34" s="119">
        <f t="shared" si="7"/>
        <v>450</v>
      </c>
      <c r="F34" s="100"/>
      <c r="G34" s="120">
        <f t="shared" si="8"/>
        <v>0</v>
      </c>
      <c r="H34" s="121">
        <f t="shared" si="9"/>
        <v>0</v>
      </c>
      <c r="I34" s="122"/>
      <c r="J34" s="123">
        <v>900</v>
      </c>
      <c r="K34" s="100"/>
      <c r="L34" s="101">
        <f t="shared" si="10"/>
        <v>0</v>
      </c>
      <c r="M34" s="124">
        <f t="shared" si="11"/>
        <v>0</v>
      </c>
      <c r="N34" s="53"/>
      <c r="O34" s="54"/>
      <c r="P34" s="51"/>
      <c r="Q34" s="55">
        <f t="shared" si="5"/>
        <v>0</v>
      </c>
      <c r="R34" s="55"/>
      <c r="S34" s="55"/>
      <c r="T34" s="55"/>
      <c r="U34" s="55"/>
      <c r="V34" s="55">
        <f t="shared" si="6"/>
        <v>0</v>
      </c>
    </row>
    <row r="35" spans="1:22" s="50" customFormat="1" ht="12" x14ac:dyDescent="0.2">
      <c r="A35" s="75"/>
      <c r="B35" s="64" t="s">
        <v>59</v>
      </c>
      <c r="C35" s="64" t="s">
        <v>207</v>
      </c>
      <c r="D35" s="126">
        <v>4</v>
      </c>
      <c r="E35" s="127">
        <f t="shared" si="7"/>
        <v>450</v>
      </c>
      <c r="F35" s="128"/>
      <c r="G35" s="129">
        <f t="shared" si="8"/>
        <v>0</v>
      </c>
      <c r="H35" s="130">
        <f t="shared" si="9"/>
        <v>0</v>
      </c>
      <c r="I35" s="131"/>
      <c r="J35" s="132">
        <v>900</v>
      </c>
      <c r="K35" s="128"/>
      <c r="L35" s="129">
        <f t="shared" si="10"/>
        <v>0</v>
      </c>
      <c r="M35" s="133">
        <f t="shared" si="11"/>
        <v>0</v>
      </c>
      <c r="N35" s="57"/>
      <c r="O35" s="54"/>
      <c r="P35" s="51"/>
      <c r="Q35" s="55">
        <f t="shared" si="5"/>
        <v>0</v>
      </c>
      <c r="R35" s="55"/>
      <c r="S35" s="55"/>
      <c r="T35" s="55"/>
      <c r="U35" s="55"/>
      <c r="V35" s="55">
        <f t="shared" si="6"/>
        <v>0</v>
      </c>
    </row>
    <row r="36" spans="1:22" s="50" customFormat="1" ht="12" x14ac:dyDescent="0.2">
      <c r="A36" s="75"/>
      <c r="B36" s="149" t="s">
        <v>60</v>
      </c>
      <c r="C36" s="149"/>
      <c r="D36" s="126">
        <v>4</v>
      </c>
      <c r="E36" s="127">
        <f t="shared" si="7"/>
        <v>450</v>
      </c>
      <c r="F36" s="128"/>
      <c r="G36" s="129">
        <f t="shared" si="8"/>
        <v>0</v>
      </c>
      <c r="H36" s="130">
        <f t="shared" si="9"/>
        <v>0</v>
      </c>
      <c r="I36" s="131"/>
      <c r="J36" s="132">
        <v>900</v>
      </c>
      <c r="K36" s="128"/>
      <c r="L36" s="129">
        <f t="shared" si="10"/>
        <v>0</v>
      </c>
      <c r="M36" s="133">
        <f t="shared" si="11"/>
        <v>0</v>
      </c>
      <c r="N36" s="57"/>
      <c r="O36" s="54"/>
      <c r="P36" s="51"/>
      <c r="Q36" s="55">
        <f t="shared" ref="Q36:Q68" si="12">IF(H36=0,0,1)</f>
        <v>0</v>
      </c>
      <c r="R36" s="55"/>
      <c r="S36" s="55"/>
      <c r="T36" s="55"/>
      <c r="U36" s="55"/>
      <c r="V36" s="55">
        <f t="shared" ref="V36:V68" si="13">IF(M36=0,0,1)</f>
        <v>0</v>
      </c>
    </row>
    <row r="37" spans="1:22" s="50" customFormat="1" ht="12" x14ac:dyDescent="0.2">
      <c r="A37" s="75"/>
      <c r="B37" s="64" t="s">
        <v>61</v>
      </c>
      <c r="C37" s="64" t="s">
        <v>208</v>
      </c>
      <c r="D37" s="126">
        <v>4</v>
      </c>
      <c r="E37" s="127">
        <f t="shared" si="7"/>
        <v>450</v>
      </c>
      <c r="F37" s="128"/>
      <c r="G37" s="129">
        <f t="shared" si="8"/>
        <v>0</v>
      </c>
      <c r="H37" s="130">
        <f t="shared" si="9"/>
        <v>0</v>
      </c>
      <c r="I37" s="131"/>
      <c r="J37" s="132">
        <v>900</v>
      </c>
      <c r="K37" s="128"/>
      <c r="L37" s="129">
        <f t="shared" si="10"/>
        <v>0</v>
      </c>
      <c r="M37" s="133">
        <f t="shared" si="11"/>
        <v>0</v>
      </c>
      <c r="N37" s="57"/>
      <c r="O37" s="54"/>
      <c r="P37" s="51"/>
      <c r="Q37" s="55">
        <f t="shared" si="12"/>
        <v>0</v>
      </c>
      <c r="R37" s="55"/>
      <c r="S37" s="55"/>
      <c r="T37" s="55"/>
      <c r="U37" s="55"/>
      <c r="V37" s="55">
        <f t="shared" si="13"/>
        <v>0</v>
      </c>
    </row>
    <row r="38" spans="1:22" s="50" customFormat="1" ht="12" x14ac:dyDescent="0.2">
      <c r="A38" s="75"/>
      <c r="B38" s="64" t="s">
        <v>62</v>
      </c>
      <c r="C38" s="64" t="s">
        <v>63</v>
      </c>
      <c r="D38" s="126">
        <v>4</v>
      </c>
      <c r="E38" s="127">
        <f t="shared" si="7"/>
        <v>450</v>
      </c>
      <c r="F38" s="128"/>
      <c r="G38" s="129">
        <f t="shared" si="8"/>
        <v>0</v>
      </c>
      <c r="H38" s="130">
        <f t="shared" si="9"/>
        <v>0</v>
      </c>
      <c r="I38" s="131"/>
      <c r="J38" s="132">
        <v>900</v>
      </c>
      <c r="K38" s="128"/>
      <c r="L38" s="129">
        <f t="shared" si="10"/>
        <v>0</v>
      </c>
      <c r="M38" s="133">
        <f t="shared" si="11"/>
        <v>0</v>
      </c>
      <c r="N38" s="57"/>
      <c r="O38" s="54"/>
      <c r="P38" s="51"/>
      <c r="Q38" s="55">
        <f t="shared" si="12"/>
        <v>0</v>
      </c>
      <c r="R38" s="55"/>
      <c r="S38" s="55"/>
      <c r="T38" s="55"/>
      <c r="U38" s="55"/>
      <c r="V38" s="55">
        <f t="shared" si="13"/>
        <v>0</v>
      </c>
    </row>
    <row r="39" spans="1:22" s="50" customFormat="1" ht="12" x14ac:dyDescent="0.2">
      <c r="A39" s="75"/>
      <c r="B39" s="149" t="s">
        <v>64</v>
      </c>
      <c r="C39" s="149" t="s">
        <v>65</v>
      </c>
      <c r="D39" s="126">
        <v>4</v>
      </c>
      <c r="E39" s="127">
        <f t="shared" si="7"/>
        <v>450</v>
      </c>
      <c r="F39" s="128"/>
      <c r="G39" s="129">
        <f t="shared" si="8"/>
        <v>0</v>
      </c>
      <c r="H39" s="130">
        <f t="shared" si="9"/>
        <v>0</v>
      </c>
      <c r="I39" s="131"/>
      <c r="J39" s="132">
        <v>900</v>
      </c>
      <c r="K39" s="128"/>
      <c r="L39" s="129">
        <f t="shared" si="10"/>
        <v>0</v>
      </c>
      <c r="M39" s="133">
        <f t="shared" si="11"/>
        <v>0</v>
      </c>
      <c r="N39" s="57"/>
      <c r="O39" s="54"/>
      <c r="P39" s="51"/>
      <c r="Q39" s="55">
        <f t="shared" si="12"/>
        <v>0</v>
      </c>
      <c r="R39" s="55"/>
      <c r="S39" s="55"/>
      <c r="T39" s="55"/>
      <c r="U39" s="55"/>
      <c r="V39" s="55">
        <f t="shared" si="13"/>
        <v>0</v>
      </c>
    </row>
    <row r="40" spans="1:22" s="50" customFormat="1" ht="12" x14ac:dyDescent="0.2">
      <c r="A40" s="75"/>
      <c r="B40" s="64" t="s">
        <v>66</v>
      </c>
      <c r="C40" s="144"/>
      <c r="D40" s="126">
        <v>6</v>
      </c>
      <c r="E40" s="127">
        <f t="shared" si="7"/>
        <v>200</v>
      </c>
      <c r="F40" s="128"/>
      <c r="G40" s="129">
        <f t="shared" si="8"/>
        <v>0</v>
      </c>
      <c r="H40" s="130">
        <f t="shared" si="9"/>
        <v>0</v>
      </c>
      <c r="I40" s="131"/>
      <c r="J40" s="132">
        <v>400</v>
      </c>
      <c r="K40" s="128"/>
      <c r="L40" s="129">
        <f t="shared" si="10"/>
        <v>0</v>
      </c>
      <c r="M40" s="133">
        <f t="shared" si="11"/>
        <v>0</v>
      </c>
      <c r="N40" s="57"/>
      <c r="O40" s="54"/>
      <c r="P40" s="51"/>
      <c r="Q40" s="55">
        <f t="shared" si="12"/>
        <v>0</v>
      </c>
      <c r="R40" s="55"/>
      <c r="S40" s="55"/>
      <c r="T40" s="55"/>
      <c r="U40" s="55"/>
      <c r="V40" s="55">
        <f t="shared" si="13"/>
        <v>0</v>
      </c>
    </row>
    <row r="41" spans="1:22" s="50" customFormat="1" ht="12" x14ac:dyDescent="0.2">
      <c r="A41" s="75"/>
      <c r="B41" s="149" t="s">
        <v>67</v>
      </c>
      <c r="C41" s="149"/>
      <c r="D41" s="126">
        <v>6</v>
      </c>
      <c r="E41" s="127">
        <f t="shared" si="7"/>
        <v>200</v>
      </c>
      <c r="F41" s="128"/>
      <c r="G41" s="129">
        <f t="shared" si="8"/>
        <v>0</v>
      </c>
      <c r="H41" s="130">
        <f t="shared" si="9"/>
        <v>0</v>
      </c>
      <c r="I41" s="131"/>
      <c r="J41" s="132">
        <v>400</v>
      </c>
      <c r="K41" s="128"/>
      <c r="L41" s="129">
        <f t="shared" si="10"/>
        <v>0</v>
      </c>
      <c r="M41" s="133">
        <f t="shared" si="11"/>
        <v>0</v>
      </c>
      <c r="N41" s="57"/>
      <c r="O41" s="54"/>
      <c r="P41" s="51"/>
      <c r="Q41" s="55">
        <f t="shared" si="12"/>
        <v>0</v>
      </c>
      <c r="R41" s="55"/>
      <c r="S41" s="55"/>
      <c r="T41" s="55"/>
      <c r="U41" s="55"/>
      <c r="V41" s="55">
        <f t="shared" si="13"/>
        <v>0</v>
      </c>
    </row>
    <row r="42" spans="1:22" s="50" customFormat="1" ht="12" x14ac:dyDescent="0.2">
      <c r="A42" s="75"/>
      <c r="B42" s="149" t="s">
        <v>68</v>
      </c>
      <c r="C42" s="149"/>
      <c r="D42" s="126">
        <v>8</v>
      </c>
      <c r="E42" s="127">
        <f t="shared" si="7"/>
        <v>75</v>
      </c>
      <c r="F42" s="128"/>
      <c r="G42" s="129">
        <f t="shared" si="8"/>
        <v>0</v>
      </c>
      <c r="H42" s="130">
        <f t="shared" si="9"/>
        <v>0</v>
      </c>
      <c r="I42" s="131"/>
      <c r="J42" s="132">
        <v>150</v>
      </c>
      <c r="K42" s="128"/>
      <c r="L42" s="129">
        <f t="shared" si="10"/>
        <v>0</v>
      </c>
      <c r="M42" s="133">
        <f t="shared" si="11"/>
        <v>0</v>
      </c>
      <c r="N42" s="57"/>
      <c r="O42" s="54"/>
      <c r="P42" s="51"/>
      <c r="Q42" s="55">
        <f t="shared" si="12"/>
        <v>0</v>
      </c>
      <c r="R42" s="55"/>
      <c r="S42" s="55"/>
      <c r="T42" s="55"/>
      <c r="U42" s="55"/>
      <c r="V42" s="55">
        <f t="shared" si="13"/>
        <v>0</v>
      </c>
    </row>
    <row r="43" spans="1:22" s="50" customFormat="1" ht="12" x14ac:dyDescent="0.2">
      <c r="A43" s="85"/>
      <c r="B43" s="146" t="s">
        <v>69</v>
      </c>
      <c r="C43" s="146"/>
      <c r="D43" s="108">
        <v>4</v>
      </c>
      <c r="E43" s="109">
        <f t="shared" si="7"/>
        <v>450</v>
      </c>
      <c r="F43" s="110"/>
      <c r="G43" s="111">
        <f t="shared" si="8"/>
        <v>0</v>
      </c>
      <c r="H43" s="112">
        <f t="shared" si="9"/>
        <v>0</v>
      </c>
      <c r="I43" s="113"/>
      <c r="J43" s="114">
        <v>900</v>
      </c>
      <c r="K43" s="110"/>
      <c r="L43" s="115">
        <f t="shared" si="10"/>
        <v>0</v>
      </c>
      <c r="M43" s="116">
        <f t="shared" si="11"/>
        <v>0</v>
      </c>
      <c r="N43" s="56"/>
      <c r="O43" s="54"/>
      <c r="P43" s="51"/>
      <c r="Q43" s="55">
        <f t="shared" si="12"/>
        <v>0</v>
      </c>
      <c r="R43" s="55"/>
      <c r="S43" s="55"/>
      <c r="T43" s="55"/>
      <c r="U43" s="55"/>
      <c r="V43" s="55">
        <f t="shared" si="13"/>
        <v>0</v>
      </c>
    </row>
    <row r="44" spans="1:22" s="50" customFormat="1" ht="12.75" customHeight="1" x14ac:dyDescent="0.2">
      <c r="A44" s="75" t="s">
        <v>70</v>
      </c>
      <c r="B44" s="140" t="s">
        <v>71</v>
      </c>
      <c r="C44" s="140" t="s">
        <v>72</v>
      </c>
      <c r="D44" s="118">
        <v>3</v>
      </c>
      <c r="E44" s="119">
        <f t="shared" si="7"/>
        <v>700</v>
      </c>
      <c r="F44" s="100"/>
      <c r="G44" s="120">
        <f t="shared" si="8"/>
        <v>0</v>
      </c>
      <c r="H44" s="121">
        <f t="shared" si="9"/>
        <v>0</v>
      </c>
      <c r="I44" s="122"/>
      <c r="J44" s="123">
        <v>1400</v>
      </c>
      <c r="K44" s="100"/>
      <c r="L44" s="101">
        <f t="shared" si="10"/>
        <v>0</v>
      </c>
      <c r="M44" s="124">
        <f t="shared" si="11"/>
        <v>0</v>
      </c>
      <c r="N44" s="53"/>
      <c r="O44" s="54"/>
      <c r="P44" s="51"/>
      <c r="Q44" s="55">
        <f t="shared" si="12"/>
        <v>0</v>
      </c>
      <c r="R44" s="55"/>
      <c r="S44" s="55"/>
      <c r="T44" s="55"/>
      <c r="U44" s="55"/>
      <c r="V44" s="55">
        <f t="shared" si="13"/>
        <v>0</v>
      </c>
    </row>
    <row r="45" spans="1:22" s="50" customFormat="1" ht="12" x14ac:dyDescent="0.2">
      <c r="A45" s="75" t="s">
        <v>73</v>
      </c>
      <c r="B45" s="64" t="s">
        <v>74</v>
      </c>
      <c r="C45" s="144" t="s">
        <v>75</v>
      </c>
      <c r="D45" s="126">
        <v>4</v>
      </c>
      <c r="E45" s="127">
        <f t="shared" si="7"/>
        <v>450</v>
      </c>
      <c r="F45" s="128"/>
      <c r="G45" s="129">
        <f t="shared" si="8"/>
        <v>0</v>
      </c>
      <c r="H45" s="130">
        <f t="shared" si="9"/>
        <v>0</v>
      </c>
      <c r="I45" s="131"/>
      <c r="J45" s="132">
        <v>900</v>
      </c>
      <c r="K45" s="128"/>
      <c r="L45" s="129">
        <f t="shared" si="10"/>
        <v>0</v>
      </c>
      <c r="M45" s="133">
        <f t="shared" si="11"/>
        <v>0</v>
      </c>
      <c r="N45" s="57"/>
      <c r="O45" s="54"/>
      <c r="P45" s="51"/>
      <c r="Q45" s="55">
        <f t="shared" si="12"/>
        <v>0</v>
      </c>
      <c r="R45" s="55"/>
      <c r="S45" s="55"/>
      <c r="T45" s="55"/>
      <c r="U45" s="55"/>
      <c r="V45" s="55">
        <f t="shared" si="13"/>
        <v>0</v>
      </c>
    </row>
    <row r="46" spans="1:22" s="50" customFormat="1" ht="12" x14ac:dyDescent="0.2">
      <c r="A46" s="75"/>
      <c r="B46" s="64" t="s">
        <v>76</v>
      </c>
      <c r="C46" s="144"/>
      <c r="D46" s="126">
        <v>6</v>
      </c>
      <c r="E46" s="127">
        <f t="shared" si="7"/>
        <v>200</v>
      </c>
      <c r="F46" s="128"/>
      <c r="G46" s="129">
        <f t="shared" si="8"/>
        <v>0</v>
      </c>
      <c r="H46" s="130">
        <f t="shared" si="9"/>
        <v>0</v>
      </c>
      <c r="I46" s="131"/>
      <c r="J46" s="132">
        <v>400</v>
      </c>
      <c r="K46" s="128"/>
      <c r="L46" s="129">
        <f t="shared" si="10"/>
        <v>0</v>
      </c>
      <c r="M46" s="133">
        <f t="shared" si="11"/>
        <v>0</v>
      </c>
      <c r="N46" s="57"/>
      <c r="O46" s="54"/>
      <c r="P46" s="51"/>
      <c r="Q46" s="55">
        <f t="shared" si="12"/>
        <v>0</v>
      </c>
      <c r="R46" s="55"/>
      <c r="S46" s="55"/>
      <c r="T46" s="55"/>
      <c r="U46" s="55"/>
      <c r="V46" s="55">
        <f t="shared" si="13"/>
        <v>0</v>
      </c>
    </row>
    <row r="47" spans="1:22" s="50" customFormat="1" ht="12" x14ac:dyDescent="0.2">
      <c r="A47" s="75"/>
      <c r="B47" s="64" t="s">
        <v>77</v>
      </c>
      <c r="C47" s="64"/>
      <c r="D47" s="126">
        <v>6</v>
      </c>
      <c r="E47" s="127">
        <f t="shared" si="7"/>
        <v>200</v>
      </c>
      <c r="F47" s="128"/>
      <c r="G47" s="129">
        <f t="shared" si="8"/>
        <v>0</v>
      </c>
      <c r="H47" s="130">
        <f t="shared" si="9"/>
        <v>0</v>
      </c>
      <c r="I47" s="131"/>
      <c r="J47" s="132">
        <v>400</v>
      </c>
      <c r="K47" s="128"/>
      <c r="L47" s="129">
        <f t="shared" si="10"/>
        <v>0</v>
      </c>
      <c r="M47" s="133">
        <f t="shared" si="11"/>
        <v>0</v>
      </c>
      <c r="N47" s="57"/>
      <c r="O47" s="54"/>
      <c r="P47" s="51"/>
      <c r="Q47" s="55">
        <f t="shared" si="12"/>
        <v>0</v>
      </c>
      <c r="R47" s="55"/>
      <c r="S47" s="55"/>
      <c r="T47" s="55"/>
      <c r="U47" s="55"/>
      <c r="V47" s="55">
        <f t="shared" si="13"/>
        <v>0</v>
      </c>
    </row>
    <row r="48" spans="1:22" s="50" customFormat="1" ht="12" x14ac:dyDescent="0.2">
      <c r="A48" s="75"/>
      <c r="B48" s="64" t="s">
        <v>78</v>
      </c>
      <c r="C48" s="144"/>
      <c r="D48" s="126">
        <v>4</v>
      </c>
      <c r="E48" s="127">
        <f t="shared" si="7"/>
        <v>450</v>
      </c>
      <c r="F48" s="128"/>
      <c r="G48" s="129">
        <f t="shared" si="8"/>
        <v>0</v>
      </c>
      <c r="H48" s="130">
        <f t="shared" si="9"/>
        <v>0</v>
      </c>
      <c r="I48" s="131"/>
      <c r="J48" s="132">
        <v>900</v>
      </c>
      <c r="K48" s="128"/>
      <c r="L48" s="129">
        <f t="shared" si="10"/>
        <v>0</v>
      </c>
      <c r="M48" s="133">
        <f t="shared" si="11"/>
        <v>0</v>
      </c>
      <c r="N48" s="57"/>
      <c r="O48" s="54"/>
      <c r="P48" s="51"/>
      <c r="Q48" s="55">
        <f t="shared" si="12"/>
        <v>0</v>
      </c>
      <c r="R48" s="55"/>
      <c r="S48" s="55"/>
      <c r="T48" s="55"/>
      <c r="U48" s="55"/>
      <c r="V48" s="55">
        <f t="shared" si="13"/>
        <v>0</v>
      </c>
    </row>
    <row r="49" spans="1:22" s="50" customFormat="1" ht="12" x14ac:dyDescent="0.2">
      <c r="A49" s="75"/>
      <c r="B49" s="149" t="s">
        <v>79</v>
      </c>
      <c r="C49" s="149"/>
      <c r="D49" s="126">
        <v>4</v>
      </c>
      <c r="E49" s="127">
        <f t="shared" si="7"/>
        <v>450</v>
      </c>
      <c r="F49" s="128"/>
      <c r="G49" s="129">
        <f t="shared" si="8"/>
        <v>0</v>
      </c>
      <c r="H49" s="130">
        <f t="shared" si="9"/>
        <v>0</v>
      </c>
      <c r="I49" s="131"/>
      <c r="J49" s="132">
        <v>900</v>
      </c>
      <c r="K49" s="128"/>
      <c r="L49" s="129">
        <f t="shared" si="10"/>
        <v>0</v>
      </c>
      <c r="M49" s="133">
        <f t="shared" si="11"/>
        <v>0</v>
      </c>
      <c r="N49" s="57"/>
      <c r="O49" s="54"/>
      <c r="P49" s="51"/>
      <c r="Q49" s="55">
        <f t="shared" si="12"/>
        <v>0</v>
      </c>
      <c r="R49" s="55"/>
      <c r="S49" s="55"/>
      <c r="T49" s="55"/>
      <c r="U49" s="55"/>
      <c r="V49" s="55">
        <f t="shared" si="13"/>
        <v>0</v>
      </c>
    </row>
    <row r="50" spans="1:22" s="50" customFormat="1" ht="12" x14ac:dyDescent="0.2">
      <c r="A50" s="75"/>
      <c r="B50" s="150" t="s">
        <v>221</v>
      </c>
      <c r="C50" s="150"/>
      <c r="D50" s="151">
        <v>2</v>
      </c>
      <c r="E50" s="127">
        <f t="shared" si="7"/>
        <v>1000</v>
      </c>
      <c r="F50" s="128"/>
      <c r="G50" s="129">
        <f t="shared" si="8"/>
        <v>0</v>
      </c>
      <c r="H50" s="130">
        <f t="shared" si="9"/>
        <v>0</v>
      </c>
      <c r="I50" s="152"/>
      <c r="J50" s="153">
        <v>2000</v>
      </c>
      <c r="K50" s="128"/>
      <c r="L50" s="129">
        <f t="shared" si="10"/>
        <v>0</v>
      </c>
      <c r="M50" s="154">
        <f t="shared" si="11"/>
        <v>0</v>
      </c>
      <c r="N50" s="63"/>
      <c r="O50" s="54"/>
      <c r="P50" s="51"/>
      <c r="Q50" s="55"/>
      <c r="R50" s="55"/>
      <c r="S50" s="55"/>
      <c r="T50" s="55"/>
      <c r="U50" s="55"/>
      <c r="V50" s="55">
        <f t="shared" si="13"/>
        <v>0</v>
      </c>
    </row>
    <row r="51" spans="1:22" s="50" customFormat="1" ht="12" x14ac:dyDescent="0.2">
      <c r="A51" s="85"/>
      <c r="B51" s="155" t="s">
        <v>80</v>
      </c>
      <c r="C51" s="155"/>
      <c r="D51" s="108">
        <v>3</v>
      </c>
      <c r="E51" s="109">
        <f t="shared" si="7"/>
        <v>700</v>
      </c>
      <c r="F51" s="110"/>
      <c r="G51" s="111">
        <f t="shared" si="8"/>
        <v>0</v>
      </c>
      <c r="H51" s="112">
        <f t="shared" si="9"/>
        <v>0</v>
      </c>
      <c r="I51" s="113"/>
      <c r="J51" s="114">
        <v>1400</v>
      </c>
      <c r="K51" s="110"/>
      <c r="L51" s="115">
        <f t="shared" si="10"/>
        <v>0</v>
      </c>
      <c r="M51" s="116">
        <f t="shared" si="11"/>
        <v>0</v>
      </c>
      <c r="N51" s="56"/>
      <c r="O51" s="54"/>
      <c r="P51" s="51"/>
      <c r="Q51" s="55">
        <f t="shared" si="12"/>
        <v>0</v>
      </c>
      <c r="R51" s="55"/>
      <c r="S51" s="55"/>
      <c r="T51" s="55"/>
      <c r="U51" s="55"/>
      <c r="V51" s="55">
        <f t="shared" si="13"/>
        <v>0</v>
      </c>
    </row>
    <row r="52" spans="1:22" s="50" customFormat="1" ht="12" x14ac:dyDescent="0.2">
      <c r="A52" s="75" t="s">
        <v>81</v>
      </c>
      <c r="B52" s="140" t="s">
        <v>82</v>
      </c>
      <c r="C52" s="140" t="s">
        <v>83</v>
      </c>
      <c r="D52" s="118">
        <v>6</v>
      </c>
      <c r="E52" s="119">
        <f t="shared" si="7"/>
        <v>200</v>
      </c>
      <c r="F52" s="100"/>
      <c r="G52" s="120">
        <f t="shared" si="8"/>
        <v>0</v>
      </c>
      <c r="H52" s="121">
        <f t="shared" si="9"/>
        <v>0</v>
      </c>
      <c r="I52" s="122"/>
      <c r="J52" s="123">
        <v>400</v>
      </c>
      <c r="K52" s="100"/>
      <c r="L52" s="101">
        <f t="shared" si="10"/>
        <v>0</v>
      </c>
      <c r="M52" s="124">
        <f t="shared" si="11"/>
        <v>0</v>
      </c>
      <c r="N52" s="53"/>
      <c r="O52" s="54"/>
      <c r="P52" s="51"/>
      <c r="Q52" s="55">
        <f t="shared" si="12"/>
        <v>0</v>
      </c>
      <c r="R52" s="55"/>
      <c r="S52" s="55"/>
      <c r="T52" s="55"/>
      <c r="U52" s="55"/>
      <c r="V52" s="55">
        <f t="shared" si="13"/>
        <v>0</v>
      </c>
    </row>
    <row r="53" spans="1:22" s="50" customFormat="1" ht="12" x14ac:dyDescent="0.2">
      <c r="A53" s="75"/>
      <c r="B53" s="149" t="s">
        <v>84</v>
      </c>
      <c r="C53" s="149"/>
      <c r="D53" s="126">
        <v>2</v>
      </c>
      <c r="E53" s="127">
        <f t="shared" si="7"/>
        <v>1000</v>
      </c>
      <c r="F53" s="128"/>
      <c r="G53" s="129">
        <f t="shared" si="8"/>
        <v>0</v>
      </c>
      <c r="H53" s="130">
        <f t="shared" si="9"/>
        <v>0</v>
      </c>
      <c r="I53" s="131"/>
      <c r="J53" s="132">
        <v>2000</v>
      </c>
      <c r="K53" s="128"/>
      <c r="L53" s="129">
        <f t="shared" si="10"/>
        <v>0</v>
      </c>
      <c r="M53" s="133">
        <f t="shared" si="11"/>
        <v>0</v>
      </c>
      <c r="N53" s="57"/>
      <c r="O53" s="54"/>
      <c r="P53" s="51"/>
      <c r="Q53" s="55">
        <f t="shared" si="12"/>
        <v>0</v>
      </c>
      <c r="R53" s="55"/>
      <c r="S53" s="55"/>
      <c r="T53" s="55"/>
      <c r="U53" s="55"/>
      <c r="V53" s="55">
        <f t="shared" si="13"/>
        <v>0</v>
      </c>
    </row>
    <row r="54" spans="1:22" s="50" customFormat="1" ht="12" x14ac:dyDescent="0.2">
      <c r="A54" s="75"/>
      <c r="B54" s="149" t="s">
        <v>85</v>
      </c>
      <c r="C54" s="149"/>
      <c r="D54" s="126">
        <v>2</v>
      </c>
      <c r="E54" s="127">
        <f t="shared" si="7"/>
        <v>1000</v>
      </c>
      <c r="F54" s="128"/>
      <c r="G54" s="129">
        <f t="shared" si="8"/>
        <v>0</v>
      </c>
      <c r="H54" s="130">
        <f t="shared" si="9"/>
        <v>0</v>
      </c>
      <c r="I54" s="131"/>
      <c r="J54" s="132">
        <v>2000</v>
      </c>
      <c r="K54" s="128"/>
      <c r="L54" s="129">
        <f t="shared" si="10"/>
        <v>0</v>
      </c>
      <c r="M54" s="133">
        <f t="shared" si="11"/>
        <v>0</v>
      </c>
      <c r="N54" s="57"/>
      <c r="O54" s="54"/>
      <c r="P54" s="51"/>
      <c r="Q54" s="55">
        <f t="shared" si="12"/>
        <v>0</v>
      </c>
      <c r="R54" s="55"/>
      <c r="S54" s="55"/>
      <c r="T54" s="55"/>
      <c r="U54" s="55"/>
      <c r="V54" s="55">
        <f t="shared" si="13"/>
        <v>0</v>
      </c>
    </row>
    <row r="55" spans="1:22" s="50" customFormat="1" ht="12" x14ac:dyDescent="0.2">
      <c r="A55" s="85"/>
      <c r="B55" s="146" t="s">
        <v>86</v>
      </c>
      <c r="C55" s="146" t="s">
        <v>209</v>
      </c>
      <c r="D55" s="108">
        <v>4</v>
      </c>
      <c r="E55" s="109">
        <f t="shared" si="7"/>
        <v>450</v>
      </c>
      <c r="F55" s="110"/>
      <c r="G55" s="111">
        <f t="shared" si="8"/>
        <v>0</v>
      </c>
      <c r="H55" s="112">
        <f t="shared" si="9"/>
        <v>0</v>
      </c>
      <c r="I55" s="113"/>
      <c r="J55" s="114">
        <v>900</v>
      </c>
      <c r="K55" s="110"/>
      <c r="L55" s="115">
        <f t="shared" si="10"/>
        <v>0</v>
      </c>
      <c r="M55" s="116">
        <f t="shared" si="11"/>
        <v>0</v>
      </c>
      <c r="N55" s="56"/>
      <c r="O55" s="54"/>
      <c r="P55" s="51"/>
      <c r="Q55" s="55">
        <f t="shared" si="12"/>
        <v>0</v>
      </c>
      <c r="R55" s="55"/>
      <c r="S55" s="55"/>
      <c r="T55" s="55"/>
      <c r="U55" s="55"/>
      <c r="V55" s="55">
        <f t="shared" si="13"/>
        <v>0</v>
      </c>
    </row>
    <row r="56" spans="1:22" s="50" customFormat="1" ht="12" x14ac:dyDescent="0.2">
      <c r="A56" s="75" t="s">
        <v>39</v>
      </c>
      <c r="B56" s="140" t="s">
        <v>87</v>
      </c>
      <c r="C56" s="140" t="s">
        <v>88</v>
      </c>
      <c r="D56" s="118">
        <v>2</v>
      </c>
      <c r="E56" s="119">
        <f t="shared" si="7"/>
        <v>1000</v>
      </c>
      <c r="F56" s="100"/>
      <c r="G56" s="120">
        <f t="shared" si="8"/>
        <v>0</v>
      </c>
      <c r="H56" s="121">
        <f t="shared" si="9"/>
        <v>0</v>
      </c>
      <c r="I56" s="122"/>
      <c r="J56" s="123">
        <v>2000</v>
      </c>
      <c r="K56" s="100"/>
      <c r="L56" s="101">
        <f t="shared" si="10"/>
        <v>0</v>
      </c>
      <c r="M56" s="124">
        <f t="shared" si="11"/>
        <v>0</v>
      </c>
      <c r="N56" s="53"/>
      <c r="O56" s="54"/>
      <c r="P56" s="51"/>
      <c r="Q56" s="55">
        <f t="shared" si="12"/>
        <v>0</v>
      </c>
      <c r="R56" s="55"/>
      <c r="S56" s="55"/>
      <c r="T56" s="55"/>
      <c r="U56" s="55"/>
      <c r="V56" s="55">
        <f t="shared" si="13"/>
        <v>0</v>
      </c>
    </row>
    <row r="57" spans="1:22" s="50" customFormat="1" ht="12" x14ac:dyDescent="0.2">
      <c r="A57" s="75"/>
      <c r="B57" s="149" t="s">
        <v>89</v>
      </c>
      <c r="C57" s="149"/>
      <c r="D57" s="126">
        <v>2</v>
      </c>
      <c r="E57" s="127">
        <f t="shared" si="7"/>
        <v>1000</v>
      </c>
      <c r="F57" s="156"/>
      <c r="G57" s="129">
        <f t="shared" si="8"/>
        <v>0</v>
      </c>
      <c r="H57" s="130">
        <f t="shared" si="9"/>
        <v>0</v>
      </c>
      <c r="I57" s="131"/>
      <c r="J57" s="132">
        <v>2000</v>
      </c>
      <c r="K57" s="156"/>
      <c r="L57" s="157">
        <f t="shared" si="10"/>
        <v>0</v>
      </c>
      <c r="M57" s="133">
        <f t="shared" si="11"/>
        <v>0</v>
      </c>
      <c r="N57" s="57"/>
      <c r="O57" s="54"/>
      <c r="P57" s="51"/>
      <c r="Q57" s="55">
        <f t="shared" si="12"/>
        <v>0</v>
      </c>
      <c r="R57" s="55"/>
      <c r="S57" s="55"/>
      <c r="T57" s="55"/>
      <c r="U57" s="55"/>
      <c r="V57" s="55">
        <f t="shared" si="13"/>
        <v>0</v>
      </c>
    </row>
    <row r="58" spans="1:22" s="50" customFormat="1" ht="12" x14ac:dyDescent="0.2">
      <c r="A58" s="75"/>
      <c r="B58" s="64" t="s">
        <v>90</v>
      </c>
      <c r="C58" s="64" t="s">
        <v>210</v>
      </c>
      <c r="D58" s="126">
        <v>6</v>
      </c>
      <c r="E58" s="127">
        <f t="shared" si="7"/>
        <v>200</v>
      </c>
      <c r="F58" s="128"/>
      <c r="G58" s="129">
        <f t="shared" si="8"/>
        <v>0</v>
      </c>
      <c r="H58" s="130">
        <f t="shared" si="9"/>
        <v>0</v>
      </c>
      <c r="I58" s="131"/>
      <c r="J58" s="132">
        <v>400</v>
      </c>
      <c r="K58" s="128"/>
      <c r="L58" s="129">
        <f t="shared" si="10"/>
        <v>0</v>
      </c>
      <c r="M58" s="133">
        <f t="shared" si="11"/>
        <v>0</v>
      </c>
      <c r="N58" s="57"/>
      <c r="O58" s="54"/>
      <c r="P58" s="51"/>
      <c r="Q58" s="55">
        <f t="shared" si="12"/>
        <v>0</v>
      </c>
      <c r="R58" s="55"/>
      <c r="S58" s="55"/>
      <c r="T58" s="55"/>
      <c r="U58" s="55"/>
      <c r="V58" s="55">
        <f t="shared" si="13"/>
        <v>0</v>
      </c>
    </row>
    <row r="59" spans="1:22" s="50" customFormat="1" ht="12" x14ac:dyDescent="0.2">
      <c r="A59" s="75"/>
      <c r="B59" s="64" t="s">
        <v>91</v>
      </c>
      <c r="C59" s="64"/>
      <c r="D59" s="126">
        <v>6</v>
      </c>
      <c r="E59" s="127">
        <f t="shared" si="7"/>
        <v>200</v>
      </c>
      <c r="F59" s="128"/>
      <c r="G59" s="129">
        <f t="shared" si="8"/>
        <v>0</v>
      </c>
      <c r="H59" s="130">
        <f t="shared" si="9"/>
        <v>0</v>
      </c>
      <c r="I59" s="131"/>
      <c r="J59" s="132">
        <v>400</v>
      </c>
      <c r="K59" s="128"/>
      <c r="L59" s="129">
        <f t="shared" si="10"/>
        <v>0</v>
      </c>
      <c r="M59" s="133">
        <f t="shared" si="11"/>
        <v>0</v>
      </c>
      <c r="N59" s="57"/>
      <c r="O59" s="54"/>
      <c r="P59" s="51"/>
      <c r="Q59" s="55">
        <f t="shared" si="12"/>
        <v>0</v>
      </c>
      <c r="R59" s="55"/>
      <c r="S59" s="55"/>
      <c r="T59" s="55"/>
      <c r="U59" s="55"/>
      <c r="V59" s="55">
        <f t="shared" si="13"/>
        <v>0</v>
      </c>
    </row>
    <row r="60" spans="1:22" s="58" customFormat="1" ht="12" x14ac:dyDescent="0.2">
      <c r="A60" s="138"/>
      <c r="B60" s="64" t="s">
        <v>92</v>
      </c>
      <c r="C60" s="64"/>
      <c r="D60" s="126">
        <v>2</v>
      </c>
      <c r="E60" s="127">
        <f t="shared" si="7"/>
        <v>1000</v>
      </c>
      <c r="F60" s="128"/>
      <c r="G60" s="129">
        <f t="shared" si="8"/>
        <v>0</v>
      </c>
      <c r="H60" s="130">
        <f t="shared" si="9"/>
        <v>0</v>
      </c>
      <c r="I60" s="131"/>
      <c r="J60" s="132">
        <v>2000</v>
      </c>
      <c r="K60" s="128"/>
      <c r="L60" s="129">
        <f t="shared" si="10"/>
        <v>0</v>
      </c>
      <c r="M60" s="133">
        <f t="shared" si="11"/>
        <v>0</v>
      </c>
      <c r="N60" s="57"/>
      <c r="O60" s="54"/>
      <c r="P60" s="55"/>
      <c r="Q60" s="55">
        <f t="shared" si="12"/>
        <v>0</v>
      </c>
      <c r="R60" s="55"/>
      <c r="S60" s="55"/>
      <c r="T60" s="55"/>
      <c r="U60" s="55"/>
      <c r="V60" s="55">
        <f t="shared" si="13"/>
        <v>0</v>
      </c>
    </row>
    <row r="61" spans="1:22" s="58" customFormat="1" ht="12" x14ac:dyDescent="0.2">
      <c r="A61" s="158"/>
      <c r="B61" s="64" t="s">
        <v>93</v>
      </c>
      <c r="C61" s="64" t="s">
        <v>195</v>
      </c>
      <c r="D61" s="126">
        <v>4</v>
      </c>
      <c r="E61" s="127">
        <f t="shared" si="7"/>
        <v>450</v>
      </c>
      <c r="F61" s="159"/>
      <c r="G61" s="129">
        <f t="shared" si="8"/>
        <v>0</v>
      </c>
      <c r="H61" s="130">
        <f t="shared" si="9"/>
        <v>0</v>
      </c>
      <c r="I61" s="131"/>
      <c r="J61" s="132">
        <v>900</v>
      </c>
      <c r="K61" s="159"/>
      <c r="L61" s="120">
        <f t="shared" si="10"/>
        <v>0</v>
      </c>
      <c r="M61" s="133">
        <f t="shared" si="11"/>
        <v>0</v>
      </c>
      <c r="N61" s="56"/>
      <c r="O61" s="54"/>
      <c r="P61" s="55"/>
      <c r="Q61" s="55">
        <f t="shared" si="12"/>
        <v>0</v>
      </c>
      <c r="R61" s="55"/>
      <c r="S61" s="55"/>
      <c r="T61" s="55"/>
      <c r="U61" s="55"/>
      <c r="V61" s="55">
        <f t="shared" si="13"/>
        <v>0</v>
      </c>
    </row>
    <row r="62" spans="1:22" s="58" customFormat="1" ht="12" x14ac:dyDescent="0.2">
      <c r="A62" s="138"/>
      <c r="B62" s="160" t="s">
        <v>217</v>
      </c>
      <c r="C62" s="64"/>
      <c r="D62" s="126">
        <v>7</v>
      </c>
      <c r="E62" s="127">
        <v>125</v>
      </c>
      <c r="F62" s="128"/>
      <c r="G62" s="129">
        <f t="shared" si="8"/>
        <v>0</v>
      </c>
      <c r="H62" s="130">
        <f t="shared" si="9"/>
        <v>0</v>
      </c>
      <c r="I62" s="131"/>
      <c r="J62" s="132">
        <v>250</v>
      </c>
      <c r="K62" s="128"/>
      <c r="L62" s="129">
        <f t="shared" si="10"/>
        <v>0</v>
      </c>
      <c r="M62" s="133">
        <f t="shared" si="11"/>
        <v>0</v>
      </c>
      <c r="N62" s="65"/>
      <c r="O62" s="66"/>
      <c r="V62" s="58">
        <f>IF(M62=0,0,1)</f>
        <v>0</v>
      </c>
    </row>
    <row r="63" spans="1:22" s="58" customFormat="1" ht="12" x14ac:dyDescent="0.2">
      <c r="A63" s="138"/>
      <c r="B63" s="161" t="s">
        <v>215</v>
      </c>
      <c r="C63" s="161"/>
      <c r="D63" s="60">
        <v>9</v>
      </c>
      <c r="E63" s="162">
        <v>5</v>
      </c>
      <c r="F63" s="156"/>
      <c r="G63" s="129">
        <f t="shared" si="8"/>
        <v>0</v>
      </c>
      <c r="H63" s="163">
        <f t="shared" si="9"/>
        <v>0</v>
      </c>
      <c r="I63" s="164"/>
      <c r="J63" s="165">
        <v>5</v>
      </c>
      <c r="K63" s="156"/>
      <c r="L63" s="157">
        <f t="shared" si="10"/>
        <v>0</v>
      </c>
      <c r="M63" s="166">
        <f t="shared" si="11"/>
        <v>0</v>
      </c>
      <c r="N63" s="63"/>
      <c r="O63" s="54"/>
      <c r="V63" s="58">
        <f t="shared" si="13"/>
        <v>0</v>
      </c>
    </row>
    <row r="64" spans="1:22" s="58" customFormat="1" ht="24" x14ac:dyDescent="0.2">
      <c r="A64" s="167" t="s">
        <v>94</v>
      </c>
      <c r="B64" s="168" t="s">
        <v>95</v>
      </c>
      <c r="C64" s="169" t="s">
        <v>211</v>
      </c>
      <c r="D64" s="170">
        <v>9</v>
      </c>
      <c r="E64" s="171">
        <v>25</v>
      </c>
      <c r="F64" s="172"/>
      <c r="G64" s="173">
        <f t="shared" si="8"/>
        <v>0</v>
      </c>
      <c r="H64" s="174">
        <f t="shared" si="9"/>
        <v>0</v>
      </c>
      <c r="I64" s="175"/>
      <c r="J64" s="176">
        <v>25</v>
      </c>
      <c r="K64" s="172"/>
      <c r="L64" s="173">
        <f t="shared" si="10"/>
        <v>0</v>
      </c>
      <c r="M64" s="177">
        <f t="shared" si="11"/>
        <v>0</v>
      </c>
      <c r="N64" s="63"/>
      <c r="O64" s="54"/>
      <c r="Q64" s="58">
        <f>IF(H64=0,0,1)</f>
        <v>0</v>
      </c>
      <c r="V64" s="58">
        <f t="shared" si="13"/>
        <v>0</v>
      </c>
    </row>
    <row r="65" spans="1:22" s="58" customFormat="1" ht="12" x14ac:dyDescent="0.2">
      <c r="A65" s="178"/>
      <c r="B65" s="179" t="s">
        <v>96</v>
      </c>
      <c r="C65" s="179"/>
      <c r="D65" s="180">
        <v>9</v>
      </c>
      <c r="E65" s="181">
        <v>15</v>
      </c>
      <c r="F65" s="110"/>
      <c r="G65" s="115">
        <f t="shared" si="8"/>
        <v>0</v>
      </c>
      <c r="H65" s="182">
        <f t="shared" si="9"/>
        <v>0</v>
      </c>
      <c r="I65" s="183"/>
      <c r="J65" s="184">
        <v>15</v>
      </c>
      <c r="K65" s="110"/>
      <c r="L65" s="115">
        <f t="shared" si="10"/>
        <v>0</v>
      </c>
      <c r="M65" s="185">
        <f t="shared" si="11"/>
        <v>0</v>
      </c>
      <c r="N65" s="67"/>
      <c r="O65" s="54"/>
      <c r="P65" s="55"/>
      <c r="Q65" s="55">
        <f t="shared" si="12"/>
        <v>0</v>
      </c>
      <c r="R65" s="55"/>
      <c r="S65" s="55"/>
      <c r="T65" s="55"/>
      <c r="U65" s="55"/>
      <c r="V65" s="55">
        <f t="shared" si="13"/>
        <v>0</v>
      </c>
    </row>
    <row r="66" spans="1:22" s="58" customFormat="1" ht="12" x14ac:dyDescent="0.2">
      <c r="A66" s="138"/>
      <c r="B66" s="186" t="s">
        <v>97</v>
      </c>
      <c r="C66" s="187"/>
      <c r="D66" s="118"/>
      <c r="E66" s="119"/>
      <c r="F66" s="100"/>
      <c r="G66" s="120"/>
      <c r="H66" s="121"/>
      <c r="I66" s="122"/>
      <c r="J66" s="123"/>
      <c r="K66" s="100"/>
      <c r="L66" s="101"/>
      <c r="M66" s="124"/>
      <c r="N66" s="53"/>
      <c r="O66" s="54"/>
      <c r="P66" s="55"/>
      <c r="Q66" s="55">
        <f t="shared" si="12"/>
        <v>0</v>
      </c>
      <c r="R66" s="55"/>
      <c r="S66" s="55"/>
      <c r="T66" s="55"/>
      <c r="U66" s="55"/>
      <c r="V66" s="55">
        <f t="shared" si="13"/>
        <v>0</v>
      </c>
    </row>
    <row r="67" spans="1:22" s="58" customFormat="1" ht="12.75" customHeight="1" x14ac:dyDescent="0.2">
      <c r="A67" s="138"/>
      <c r="B67" s="188" t="s">
        <v>97</v>
      </c>
      <c r="C67" s="188" t="s">
        <v>98</v>
      </c>
      <c r="D67" s="126">
        <v>2</v>
      </c>
      <c r="E67" s="127">
        <f>J67/2</f>
        <v>1000</v>
      </c>
      <c r="F67" s="128"/>
      <c r="G67" s="129">
        <f>IF(F67&gt;=E67,ROUNDDOWN(F67/E67,0),0)</f>
        <v>0</v>
      </c>
      <c r="H67" s="130">
        <f>IF(F67&lt;E67,F67/E67,0)</f>
        <v>0</v>
      </c>
      <c r="I67" s="131"/>
      <c r="J67" s="132">
        <v>2000</v>
      </c>
      <c r="K67" s="128"/>
      <c r="L67" s="129">
        <f>IF(K67&gt;=J67,ROUNDDOWN(K67/J67,0),0)</f>
        <v>0</v>
      </c>
      <c r="M67" s="133">
        <f>IF(K67&lt;J67,K67/J67,0)</f>
        <v>0</v>
      </c>
      <c r="N67" s="57"/>
      <c r="O67" s="54"/>
      <c r="P67" s="55"/>
      <c r="Q67" s="55">
        <f t="shared" si="12"/>
        <v>0</v>
      </c>
      <c r="R67" s="55"/>
      <c r="S67" s="55"/>
      <c r="T67" s="55"/>
      <c r="U67" s="55"/>
      <c r="V67" s="55">
        <f t="shared" si="13"/>
        <v>0</v>
      </c>
    </row>
    <row r="68" spans="1:22" s="58" customFormat="1" ht="12.75" customHeight="1" x14ac:dyDescent="0.2">
      <c r="A68" s="178"/>
      <c r="B68" s="189" t="s">
        <v>97</v>
      </c>
      <c r="C68" s="189" t="s">
        <v>99</v>
      </c>
      <c r="D68" s="108">
        <v>2</v>
      </c>
      <c r="E68" s="109">
        <f>J68/2</f>
        <v>1000</v>
      </c>
      <c r="F68" s="190"/>
      <c r="G68" s="111">
        <f>IF(F68&gt;=E68,ROUNDDOWN(F68/E68,0),0)</f>
        <v>0</v>
      </c>
      <c r="H68" s="112">
        <f>IF(F68&lt;E68,F68/E68,0)</f>
        <v>0</v>
      </c>
      <c r="I68" s="113"/>
      <c r="J68" s="114">
        <v>2000</v>
      </c>
      <c r="K68" s="190"/>
      <c r="L68" s="111">
        <f>IF(K68&gt;=J68,ROUNDDOWN(K68/J68,0),0)</f>
        <v>0</v>
      </c>
      <c r="M68" s="116">
        <f>IF(K68&lt;J68,K68/J68,0)</f>
        <v>0</v>
      </c>
      <c r="N68" s="68"/>
      <c r="O68" s="54"/>
      <c r="P68" s="55"/>
      <c r="Q68" s="55">
        <f t="shared" si="12"/>
        <v>0</v>
      </c>
      <c r="R68" s="55"/>
      <c r="S68" s="55"/>
      <c r="T68" s="55"/>
      <c r="U68" s="55"/>
      <c r="V68" s="55">
        <f t="shared" si="13"/>
        <v>0</v>
      </c>
    </row>
    <row r="69" spans="1:22" s="58" customFormat="1" ht="12.75" customHeight="1" x14ac:dyDescent="0.2">
      <c r="A69" s="138"/>
      <c r="B69" s="191" t="s">
        <v>100</v>
      </c>
      <c r="D69" s="60"/>
      <c r="E69" s="162"/>
      <c r="F69" s="192"/>
      <c r="G69" s="60">
        <f>SUM(G4:G68)</f>
        <v>0</v>
      </c>
      <c r="H69" s="60" t="s">
        <v>101</v>
      </c>
      <c r="I69" s="192"/>
      <c r="J69" s="193"/>
      <c r="K69" s="192"/>
      <c r="L69" s="194">
        <f>SUM(L4:L68)</f>
        <v>0</v>
      </c>
      <c r="M69" s="195" t="s">
        <v>101</v>
      </c>
      <c r="N69" s="69"/>
      <c r="O69" s="54"/>
      <c r="P69" s="55"/>
      <c r="Q69" s="55"/>
      <c r="R69" s="55"/>
      <c r="S69" s="55"/>
      <c r="T69" s="55"/>
      <c r="U69" s="55"/>
      <c r="V69" s="55"/>
    </row>
    <row r="70" spans="1:22" s="58" customFormat="1" ht="12.75" customHeight="1" x14ac:dyDescent="0.2">
      <c r="A70" s="138"/>
      <c r="B70" s="191" t="s">
        <v>102</v>
      </c>
      <c r="D70" s="60"/>
      <c r="E70" s="196" t="s">
        <v>103</v>
      </c>
      <c r="F70" s="72"/>
      <c r="G70" s="60" t="s">
        <v>104</v>
      </c>
      <c r="H70" s="54">
        <f>IF(ROUND(SUM(H4:H68),0)&lt;1,IF(Q70=0,0,1),ROUND(SUM(H4:H68),0))</f>
        <v>0</v>
      </c>
      <c r="I70" s="72"/>
      <c r="J70" s="197" t="s">
        <v>212</v>
      </c>
      <c r="K70" s="72"/>
      <c r="L70" s="60" t="s">
        <v>104</v>
      </c>
      <c r="M70" s="198">
        <f>IF(ROUND(SUM(M4:M68),0)&lt;1,IF(V70=0,0,1),ROUND(SUM(M4:M68),0))</f>
        <v>0</v>
      </c>
      <c r="N70" s="69"/>
      <c r="O70" s="54"/>
      <c r="P70" s="55"/>
      <c r="Q70" s="55">
        <f>SUM(Q4:Q69)</f>
        <v>0</v>
      </c>
      <c r="R70" s="55"/>
      <c r="S70" s="55"/>
      <c r="T70" s="55"/>
      <c r="U70" s="55"/>
      <c r="V70" s="55">
        <f>SUM(V4:V69)</f>
        <v>0</v>
      </c>
    </row>
    <row r="71" spans="1:22" s="50" customFormat="1" thickBot="1" x14ac:dyDescent="0.25">
      <c r="A71" s="199"/>
      <c r="B71" s="200" t="s">
        <v>105</v>
      </c>
      <c r="C71" s="201"/>
      <c r="D71" s="202"/>
      <c r="E71" s="203" t="s">
        <v>103</v>
      </c>
      <c r="F71" s="204"/>
      <c r="G71" s="238">
        <f>G69+H70</f>
        <v>0</v>
      </c>
      <c r="H71" s="239"/>
      <c r="I71" s="202"/>
      <c r="J71" s="205" t="s">
        <v>212</v>
      </c>
      <c r="K71" s="204"/>
      <c r="L71" s="238">
        <f>L69+M70</f>
        <v>0</v>
      </c>
      <c r="M71" s="240"/>
      <c r="N71" s="70"/>
      <c r="O71" s="60"/>
    </row>
    <row r="72" spans="1:22" s="50" customFormat="1" ht="21" customHeight="1" x14ac:dyDescent="0.2">
      <c r="A72" s="206"/>
      <c r="B72" s="206"/>
      <c r="D72" s="207"/>
      <c r="E72" s="207"/>
      <c r="F72" s="208"/>
      <c r="G72" s="207"/>
      <c r="H72" s="207"/>
      <c r="I72" s="72"/>
      <c r="J72" s="72"/>
      <c r="K72" s="208"/>
      <c r="L72" s="71"/>
      <c r="M72" s="207"/>
      <c r="N72" s="71"/>
      <c r="O72" s="72"/>
    </row>
    <row r="73" spans="1:22" s="50" customFormat="1" ht="12" x14ac:dyDescent="0.2">
      <c r="A73" s="210"/>
      <c r="B73" s="210"/>
      <c r="C73" s="211"/>
      <c r="D73" s="212"/>
      <c r="E73" s="212"/>
      <c r="F73" s="213"/>
      <c r="G73" s="212"/>
      <c r="H73" s="212"/>
      <c r="I73" s="214"/>
      <c r="J73" s="214"/>
      <c r="K73" s="213"/>
      <c r="L73" s="215"/>
      <c r="M73" s="212"/>
      <c r="N73" s="65"/>
      <c r="O73" s="72"/>
    </row>
    <row r="74" spans="1:22" s="50" customFormat="1" ht="12" x14ac:dyDescent="0.2">
      <c r="A74" s="206"/>
      <c r="B74" s="206"/>
      <c r="D74" s="207"/>
      <c r="E74" s="207"/>
      <c r="F74" s="208"/>
      <c r="G74" s="207"/>
      <c r="H74" s="207"/>
      <c r="I74" s="72"/>
      <c r="J74" s="72"/>
      <c r="K74" s="208"/>
      <c r="L74" s="65"/>
      <c r="M74" s="207"/>
      <c r="N74" s="65"/>
      <c r="O74" s="72"/>
    </row>
    <row r="75" spans="1:22" s="50" customFormat="1" ht="18.75" customHeight="1" x14ac:dyDescent="0.2">
      <c r="A75" s="206"/>
      <c r="F75" s="209"/>
      <c r="I75" s="74"/>
      <c r="K75" s="209"/>
      <c r="L75" s="73"/>
      <c r="N75" s="73"/>
      <c r="O75" s="74"/>
    </row>
    <row r="76" spans="1:22" s="50" customFormat="1" ht="12" x14ac:dyDescent="0.2"/>
    <row r="77" spans="1:22" x14ac:dyDescent="0.2">
      <c r="B77" s="42"/>
    </row>
  </sheetData>
  <mergeCells count="3">
    <mergeCell ref="A1:C1"/>
    <mergeCell ref="G71:H71"/>
    <mergeCell ref="L71:M71"/>
  </mergeCells>
  <phoneticPr fontId="4" type="noConversion"/>
  <pageMargins left="0.75798611111111114" right="0.39370078740157483" top="0.66571969696969702" bottom="0.51155303030303034" header="0.30833333333333335" footer="0.20555555555555555"/>
  <pageSetup paperSize="9" scale="74" orientation="portrait" r:id="rId1"/>
  <headerFooter alignWithMargins="0">
    <oddHeader>&amp;L&amp;"Arial,Fett"&amp;14Analysenkonzept
&amp;10(KP 8.9.1)&amp;R&amp;14SwissGAP FGK&amp;"Arial,Fett"&amp;12
&amp;"Arial,Standard"&amp;10Umsetzungsdokumentation</oddHeader>
    <oddFooter>&amp;L&amp;9Version 2026-V1.0 (01.01.2026)&amp;CRegister 12&amp;R&amp;"Tahoma,Standard"&amp;9&amp;P/1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76"/>
  <sheetViews>
    <sheetView tabSelected="1" view="pageLayout" zoomScale="115" zoomScaleNormal="100" zoomScalePageLayoutView="115" workbookViewId="0">
      <selection activeCell="F4" sqref="F4"/>
    </sheetView>
  </sheetViews>
  <sheetFormatPr baseColWidth="10" defaultRowHeight="12.75" x14ac:dyDescent="0.2"/>
  <cols>
    <col min="1" max="1" width="14.140625" style="34" customWidth="1"/>
    <col min="2" max="2" width="17.7109375" style="34" bestFit="1" customWidth="1"/>
    <col min="3" max="3" width="21.85546875" style="34" customWidth="1"/>
    <col min="4" max="4" width="3.85546875" style="34" customWidth="1"/>
    <col min="5" max="5" width="5.85546875" style="34" customWidth="1"/>
    <col min="6" max="6" width="9" style="34" customWidth="1"/>
    <col min="7" max="7" width="7.42578125" style="34" customWidth="1"/>
    <col min="8" max="8" width="9.5703125" style="34" customWidth="1"/>
    <col min="9" max="9" width="4.140625" style="34" hidden="1" customWidth="1"/>
    <col min="10" max="10" width="5.85546875" style="34" customWidth="1"/>
    <col min="11" max="11" width="9.140625" style="34" customWidth="1"/>
    <col min="12" max="12" width="6.85546875" style="34" customWidth="1"/>
    <col min="13" max="13" width="9.85546875" style="34" customWidth="1"/>
    <col min="14" max="14" width="11.140625" hidden="1" customWidth="1"/>
    <col min="15" max="15" width="5.140625" customWidth="1"/>
    <col min="16" max="16" width="5.7109375" customWidth="1"/>
    <col min="17" max="20" width="4.7109375" customWidth="1"/>
    <col min="21" max="21" width="5" customWidth="1"/>
    <col min="22" max="23" width="4.7109375" customWidth="1"/>
  </cols>
  <sheetData>
    <row r="1" spans="1:23" s="29" customFormat="1" ht="112.15" customHeight="1" x14ac:dyDescent="0.2">
      <c r="A1" s="241" t="s">
        <v>224</v>
      </c>
      <c r="B1" s="242"/>
      <c r="C1" s="242"/>
      <c r="D1" s="228" t="s">
        <v>106</v>
      </c>
      <c r="E1" s="228" t="s">
        <v>107</v>
      </c>
      <c r="F1" s="229" t="s">
        <v>108</v>
      </c>
      <c r="G1" s="230" t="s">
        <v>109</v>
      </c>
      <c r="H1" s="231" t="s">
        <v>110</v>
      </c>
      <c r="I1" s="232" t="s">
        <v>4</v>
      </c>
      <c r="J1" s="233" t="s">
        <v>111</v>
      </c>
      <c r="K1" s="229" t="s">
        <v>112</v>
      </c>
      <c r="L1" s="230" t="s">
        <v>113</v>
      </c>
      <c r="M1" s="234" t="s">
        <v>114</v>
      </c>
      <c r="N1" s="1" t="s">
        <v>8</v>
      </c>
      <c r="O1" s="26"/>
      <c r="P1" s="27"/>
      <c r="Q1" s="28"/>
      <c r="R1" s="28"/>
      <c r="S1" s="28"/>
      <c r="T1" s="28"/>
      <c r="U1" s="27"/>
      <c r="V1" s="28"/>
      <c r="W1" s="28"/>
    </row>
    <row r="2" spans="1:23" x14ac:dyDescent="0.2">
      <c r="A2" s="235" t="s">
        <v>115</v>
      </c>
      <c r="B2" s="76" t="s">
        <v>116</v>
      </c>
      <c r="C2" s="76" t="s">
        <v>117</v>
      </c>
      <c r="D2" s="77"/>
      <c r="E2" s="78"/>
      <c r="F2" s="79"/>
      <c r="G2" s="80"/>
      <c r="H2" s="81"/>
      <c r="I2" s="82"/>
      <c r="J2" s="83"/>
      <c r="K2" s="79"/>
      <c r="L2" s="79"/>
      <c r="M2" s="84"/>
      <c r="N2" s="2"/>
      <c r="P2" s="3"/>
      <c r="Q2" s="3"/>
      <c r="R2" s="3"/>
      <c r="S2" s="3"/>
      <c r="T2" s="3"/>
      <c r="U2" s="3"/>
      <c r="V2" s="3"/>
    </row>
    <row r="3" spans="1:23" s="34" customFormat="1" x14ac:dyDescent="0.2">
      <c r="A3" s="85"/>
      <c r="B3" s="86" t="s">
        <v>118</v>
      </c>
      <c r="C3" s="87"/>
      <c r="D3" s="88"/>
      <c r="E3" s="89"/>
      <c r="F3" s="90"/>
      <c r="G3" s="91"/>
      <c r="H3" s="92"/>
      <c r="I3" s="93"/>
      <c r="J3" s="94"/>
      <c r="K3" s="90"/>
      <c r="L3" s="95"/>
      <c r="M3" s="96"/>
      <c r="N3" s="46"/>
      <c r="P3" s="44"/>
      <c r="Q3" s="44"/>
      <c r="R3" s="44"/>
      <c r="S3" s="44"/>
      <c r="T3" s="44"/>
      <c r="U3" s="44"/>
      <c r="V3" s="44"/>
    </row>
    <row r="4" spans="1:23" x14ac:dyDescent="0.2">
      <c r="A4" s="75" t="s">
        <v>119</v>
      </c>
      <c r="B4" s="97" t="s">
        <v>120</v>
      </c>
      <c r="C4" s="97"/>
      <c r="D4" s="98">
        <v>3</v>
      </c>
      <c r="E4" s="99">
        <f>J4/2</f>
        <v>700</v>
      </c>
      <c r="F4" s="100"/>
      <c r="G4" s="101">
        <f>IF(F4&gt;=E4,ROUNDDOWN(F4/E4,0),0)</f>
        <v>0</v>
      </c>
      <c r="H4" s="102">
        <f>IF(F4&lt;E4,F4/E4,0)</f>
        <v>0</v>
      </c>
      <c r="I4" s="103"/>
      <c r="J4" s="104">
        <v>1400</v>
      </c>
      <c r="K4" s="100"/>
      <c r="L4" s="101">
        <f>IF(K4&gt;=J4,ROUNDDOWN(K4/J4,0),0)</f>
        <v>0</v>
      </c>
      <c r="M4" s="105">
        <f>IF(K4&lt;J4,K4/J4,0)</f>
        <v>0</v>
      </c>
      <c r="N4" s="4"/>
      <c r="O4" s="5"/>
      <c r="P4" s="3"/>
      <c r="Q4" s="6">
        <f t="shared" ref="Q4:Q66" si="0">IF(H4=0,0,1)</f>
        <v>0</v>
      </c>
      <c r="R4" s="6"/>
      <c r="S4" s="6"/>
      <c r="T4" s="6"/>
      <c r="U4" s="6"/>
      <c r="V4" s="6">
        <f t="shared" ref="V4:V66" si="1">IF(M4=0,0,1)</f>
        <v>0</v>
      </c>
    </row>
    <row r="5" spans="1:23" x14ac:dyDescent="0.2">
      <c r="A5" s="85"/>
      <c r="B5" s="107" t="s">
        <v>121</v>
      </c>
      <c r="C5" s="107" t="s">
        <v>122</v>
      </c>
      <c r="D5" s="108">
        <v>3</v>
      </c>
      <c r="E5" s="109">
        <f t="shared" ref="E5:E23" si="2">J5/2</f>
        <v>700</v>
      </c>
      <c r="F5" s="110"/>
      <c r="G5" s="111">
        <f t="shared" ref="G5:G67" si="3">IF(F5&gt;=E5,ROUNDDOWN(F5/E5,0),0)</f>
        <v>0</v>
      </c>
      <c r="H5" s="112">
        <f t="shared" ref="H5:H67" si="4">IF(F5&lt;E5,F5/E5,0)</f>
        <v>0</v>
      </c>
      <c r="I5" s="113"/>
      <c r="J5" s="114">
        <v>1400</v>
      </c>
      <c r="K5" s="110"/>
      <c r="L5" s="115">
        <f t="shared" ref="L5:L67" si="5">IF(K5&gt;=J5,ROUNDDOWN(K5/J5,0),0)</f>
        <v>0</v>
      </c>
      <c r="M5" s="116">
        <f t="shared" ref="M5:M67" si="6">IF(K5&lt;J5,K5/J5,0)</f>
        <v>0</v>
      </c>
      <c r="N5" s="7"/>
      <c r="O5" s="5"/>
      <c r="P5" s="3"/>
      <c r="Q5" s="6">
        <f t="shared" si="0"/>
        <v>0</v>
      </c>
      <c r="R5" s="6"/>
      <c r="S5" s="6"/>
      <c r="T5" s="6"/>
      <c r="U5" s="6"/>
      <c r="V5" s="6">
        <f t="shared" si="1"/>
        <v>0</v>
      </c>
    </row>
    <row r="6" spans="1:23" x14ac:dyDescent="0.2">
      <c r="A6" s="75" t="s">
        <v>123</v>
      </c>
      <c r="B6" s="117" t="s">
        <v>124</v>
      </c>
      <c r="C6" s="117"/>
      <c r="D6" s="118">
        <v>6</v>
      </c>
      <c r="E6" s="119">
        <f t="shared" si="2"/>
        <v>200</v>
      </c>
      <c r="F6" s="100"/>
      <c r="G6" s="120">
        <f t="shared" si="3"/>
        <v>0</v>
      </c>
      <c r="H6" s="121">
        <f t="shared" si="4"/>
        <v>0</v>
      </c>
      <c r="I6" s="122"/>
      <c r="J6" s="123">
        <v>400</v>
      </c>
      <c r="K6" s="100"/>
      <c r="L6" s="101">
        <f t="shared" si="5"/>
        <v>0</v>
      </c>
      <c r="M6" s="124">
        <f t="shared" si="6"/>
        <v>0</v>
      </c>
      <c r="N6" s="4"/>
      <c r="O6" s="5"/>
      <c r="P6" s="3"/>
      <c r="Q6" s="6">
        <f t="shared" si="0"/>
        <v>0</v>
      </c>
      <c r="R6" s="6"/>
      <c r="S6" s="6"/>
      <c r="T6" s="6"/>
      <c r="U6" s="6"/>
      <c r="V6" s="6">
        <f t="shared" si="1"/>
        <v>0</v>
      </c>
    </row>
    <row r="7" spans="1:23" x14ac:dyDescent="0.2">
      <c r="A7" s="75"/>
      <c r="B7" s="125" t="s">
        <v>219</v>
      </c>
      <c r="C7" s="125"/>
      <c r="D7" s="126">
        <v>7</v>
      </c>
      <c r="E7" s="127">
        <v>125</v>
      </c>
      <c r="F7" s="128"/>
      <c r="G7" s="129">
        <f t="shared" si="3"/>
        <v>0</v>
      </c>
      <c r="H7" s="130">
        <f t="shared" si="4"/>
        <v>0</v>
      </c>
      <c r="I7" s="131"/>
      <c r="J7" s="132">
        <v>250</v>
      </c>
      <c r="K7" s="128"/>
      <c r="L7" s="129">
        <f t="shared" si="5"/>
        <v>0</v>
      </c>
      <c r="M7" s="133">
        <f t="shared" si="6"/>
        <v>0</v>
      </c>
      <c r="N7" s="8"/>
      <c r="O7" s="5"/>
      <c r="P7" s="3"/>
      <c r="Q7" s="6">
        <f t="shared" si="0"/>
        <v>0</v>
      </c>
      <c r="R7" s="6"/>
      <c r="S7" s="6"/>
      <c r="T7" s="6"/>
      <c r="U7" s="6"/>
      <c r="V7" s="6">
        <f t="shared" si="1"/>
        <v>0</v>
      </c>
    </row>
    <row r="8" spans="1:23" x14ac:dyDescent="0.2">
      <c r="A8" s="75"/>
      <c r="B8" s="125" t="s">
        <v>125</v>
      </c>
      <c r="C8" s="125"/>
      <c r="D8" s="126">
        <v>4</v>
      </c>
      <c r="E8" s="127">
        <f t="shared" si="2"/>
        <v>450</v>
      </c>
      <c r="F8" s="128"/>
      <c r="G8" s="129">
        <f t="shared" si="3"/>
        <v>0</v>
      </c>
      <c r="H8" s="130">
        <f t="shared" si="4"/>
        <v>0</v>
      </c>
      <c r="I8" s="131"/>
      <c r="J8" s="132">
        <v>900</v>
      </c>
      <c r="K8" s="128"/>
      <c r="L8" s="129">
        <f t="shared" si="5"/>
        <v>0</v>
      </c>
      <c r="M8" s="133">
        <f t="shared" si="6"/>
        <v>0</v>
      </c>
      <c r="N8" s="8"/>
      <c r="O8" s="5"/>
      <c r="P8" s="3"/>
      <c r="Q8" s="6">
        <f t="shared" si="0"/>
        <v>0</v>
      </c>
      <c r="R8" s="6"/>
      <c r="S8" s="6"/>
      <c r="T8" s="6"/>
      <c r="U8" s="6"/>
      <c r="V8" s="6">
        <f t="shared" si="1"/>
        <v>0</v>
      </c>
    </row>
    <row r="9" spans="1:23" x14ac:dyDescent="0.2">
      <c r="A9" s="75"/>
      <c r="B9" s="125" t="s">
        <v>126</v>
      </c>
      <c r="C9" s="125"/>
      <c r="D9" s="126">
        <v>4</v>
      </c>
      <c r="E9" s="127">
        <f t="shared" si="2"/>
        <v>450</v>
      </c>
      <c r="F9" s="128"/>
      <c r="G9" s="129">
        <f t="shared" si="3"/>
        <v>0</v>
      </c>
      <c r="H9" s="130">
        <f>IF(F9&lt;E9,F9/E9,0)</f>
        <v>0</v>
      </c>
      <c r="I9" s="131"/>
      <c r="J9" s="132">
        <v>900</v>
      </c>
      <c r="K9" s="128"/>
      <c r="L9" s="129">
        <f t="shared" si="5"/>
        <v>0</v>
      </c>
      <c r="M9" s="133">
        <f t="shared" si="6"/>
        <v>0</v>
      </c>
      <c r="N9" s="8"/>
      <c r="O9" s="5"/>
      <c r="P9" s="3"/>
      <c r="Q9" s="6">
        <f t="shared" si="0"/>
        <v>0</v>
      </c>
      <c r="R9" s="6"/>
      <c r="S9" s="6"/>
      <c r="T9" s="6"/>
      <c r="U9" s="6"/>
      <c r="V9" s="6">
        <f t="shared" si="1"/>
        <v>0</v>
      </c>
    </row>
    <row r="10" spans="1:23" ht="23.45" customHeight="1" x14ac:dyDescent="0.2">
      <c r="A10" s="85"/>
      <c r="B10" s="134" t="s">
        <v>127</v>
      </c>
      <c r="C10" s="135" t="s">
        <v>128</v>
      </c>
      <c r="D10" s="108">
        <v>6</v>
      </c>
      <c r="E10" s="109">
        <f t="shared" si="2"/>
        <v>200</v>
      </c>
      <c r="F10" s="110"/>
      <c r="G10" s="111">
        <f t="shared" si="3"/>
        <v>0</v>
      </c>
      <c r="H10" s="112">
        <f t="shared" si="4"/>
        <v>0</v>
      </c>
      <c r="I10" s="113"/>
      <c r="J10" s="114">
        <v>400</v>
      </c>
      <c r="K10" s="110"/>
      <c r="L10" s="115">
        <f t="shared" si="5"/>
        <v>0</v>
      </c>
      <c r="M10" s="116">
        <f t="shared" si="6"/>
        <v>0</v>
      </c>
      <c r="N10" s="7"/>
      <c r="O10" s="5"/>
      <c r="P10" s="3"/>
      <c r="Q10" s="6">
        <f t="shared" si="0"/>
        <v>0</v>
      </c>
      <c r="R10" s="6"/>
      <c r="S10" s="6"/>
      <c r="T10" s="6"/>
      <c r="U10" s="6"/>
      <c r="V10" s="6">
        <f t="shared" si="1"/>
        <v>0</v>
      </c>
    </row>
    <row r="11" spans="1:23" x14ac:dyDescent="0.2">
      <c r="A11" s="75" t="s">
        <v>129</v>
      </c>
      <c r="B11" s="136" t="s">
        <v>130</v>
      </c>
      <c r="C11" s="136"/>
      <c r="D11" s="118">
        <v>7</v>
      </c>
      <c r="E11" s="119">
        <f t="shared" si="2"/>
        <v>125</v>
      </c>
      <c r="F11" s="100"/>
      <c r="G11" s="120">
        <f t="shared" si="3"/>
        <v>0</v>
      </c>
      <c r="H11" s="121">
        <f t="shared" si="4"/>
        <v>0</v>
      </c>
      <c r="I11" s="122"/>
      <c r="J11" s="123">
        <v>250</v>
      </c>
      <c r="K11" s="100"/>
      <c r="L11" s="101">
        <f t="shared" si="5"/>
        <v>0</v>
      </c>
      <c r="M11" s="124">
        <f t="shared" si="6"/>
        <v>0</v>
      </c>
      <c r="N11" s="4" t="s">
        <v>25</v>
      </c>
      <c r="O11" s="5"/>
      <c r="P11" s="3"/>
      <c r="Q11" s="6">
        <f t="shared" si="0"/>
        <v>0</v>
      </c>
      <c r="R11" s="6"/>
      <c r="S11" s="6"/>
      <c r="T11" s="6"/>
      <c r="U11" s="6"/>
      <c r="V11" s="6">
        <f t="shared" si="1"/>
        <v>0</v>
      </c>
    </row>
    <row r="12" spans="1:23" x14ac:dyDescent="0.2">
      <c r="A12" s="75"/>
      <c r="B12" s="125" t="s">
        <v>131</v>
      </c>
      <c r="C12" s="125"/>
      <c r="D12" s="126">
        <v>8</v>
      </c>
      <c r="E12" s="127">
        <f t="shared" si="2"/>
        <v>75</v>
      </c>
      <c r="F12" s="128"/>
      <c r="G12" s="129">
        <f t="shared" si="3"/>
        <v>0</v>
      </c>
      <c r="H12" s="130">
        <f t="shared" si="4"/>
        <v>0</v>
      </c>
      <c r="I12" s="131"/>
      <c r="J12" s="132">
        <v>150</v>
      </c>
      <c r="K12" s="128"/>
      <c r="L12" s="129">
        <f t="shared" si="5"/>
        <v>0</v>
      </c>
      <c r="M12" s="133">
        <f t="shared" si="6"/>
        <v>0</v>
      </c>
      <c r="N12" s="8"/>
      <c r="O12" s="5"/>
      <c r="P12" s="3"/>
      <c r="Q12" s="6">
        <f t="shared" si="0"/>
        <v>0</v>
      </c>
      <c r="R12" s="6"/>
      <c r="S12" s="6"/>
      <c r="T12" s="6"/>
      <c r="U12" s="6"/>
      <c r="V12" s="6">
        <f t="shared" si="1"/>
        <v>0</v>
      </c>
    </row>
    <row r="13" spans="1:23" x14ac:dyDescent="0.2">
      <c r="A13" s="85"/>
      <c r="B13" s="134" t="s">
        <v>132</v>
      </c>
      <c r="C13" s="134"/>
      <c r="D13" s="108">
        <v>7</v>
      </c>
      <c r="E13" s="109">
        <f t="shared" si="2"/>
        <v>125</v>
      </c>
      <c r="F13" s="110"/>
      <c r="G13" s="111">
        <f t="shared" si="3"/>
        <v>0</v>
      </c>
      <c r="H13" s="112">
        <f t="shared" si="4"/>
        <v>0</v>
      </c>
      <c r="I13" s="113"/>
      <c r="J13" s="114">
        <v>250</v>
      </c>
      <c r="K13" s="110"/>
      <c r="L13" s="115">
        <f t="shared" si="5"/>
        <v>0</v>
      </c>
      <c r="M13" s="116">
        <f t="shared" si="6"/>
        <v>0</v>
      </c>
      <c r="N13" s="7"/>
      <c r="O13" s="5"/>
      <c r="P13" s="3"/>
      <c r="Q13" s="6">
        <f t="shared" si="0"/>
        <v>0</v>
      </c>
      <c r="R13" s="6"/>
      <c r="S13" s="6"/>
      <c r="T13" s="6"/>
      <c r="U13" s="6"/>
      <c r="V13" s="6">
        <f t="shared" si="1"/>
        <v>0</v>
      </c>
    </row>
    <row r="14" spans="1:23" x14ac:dyDescent="0.2">
      <c r="A14" s="75" t="s">
        <v>133</v>
      </c>
      <c r="B14" s="136" t="s">
        <v>134</v>
      </c>
      <c r="C14" s="136" t="s">
        <v>135</v>
      </c>
      <c r="D14" s="118">
        <v>2</v>
      </c>
      <c r="E14" s="119">
        <f t="shared" si="2"/>
        <v>1000</v>
      </c>
      <c r="F14" s="100"/>
      <c r="G14" s="120">
        <f t="shared" si="3"/>
        <v>0</v>
      </c>
      <c r="H14" s="121">
        <f t="shared" si="4"/>
        <v>0</v>
      </c>
      <c r="I14" s="122"/>
      <c r="J14" s="123">
        <v>2000</v>
      </c>
      <c r="K14" s="100"/>
      <c r="L14" s="101">
        <f t="shared" si="5"/>
        <v>0</v>
      </c>
      <c r="M14" s="124">
        <f t="shared" si="6"/>
        <v>0</v>
      </c>
      <c r="N14" s="4"/>
      <c r="O14" s="5"/>
      <c r="P14" s="3"/>
      <c r="Q14" s="6">
        <f t="shared" si="0"/>
        <v>0</v>
      </c>
      <c r="R14" s="6"/>
      <c r="S14" s="6"/>
      <c r="T14" s="6"/>
      <c r="U14" s="6"/>
      <c r="V14" s="6">
        <f t="shared" si="1"/>
        <v>0</v>
      </c>
    </row>
    <row r="15" spans="1:23" x14ac:dyDescent="0.2">
      <c r="A15" s="75"/>
      <c r="B15" s="125" t="s">
        <v>136</v>
      </c>
      <c r="C15" s="125"/>
      <c r="D15" s="126">
        <v>2</v>
      </c>
      <c r="E15" s="127">
        <f t="shared" si="2"/>
        <v>1000</v>
      </c>
      <c r="F15" s="128"/>
      <c r="G15" s="129">
        <f t="shared" si="3"/>
        <v>0</v>
      </c>
      <c r="H15" s="130">
        <f t="shared" si="4"/>
        <v>0</v>
      </c>
      <c r="I15" s="131"/>
      <c r="J15" s="132">
        <v>2000</v>
      </c>
      <c r="K15" s="128"/>
      <c r="L15" s="129">
        <f t="shared" si="5"/>
        <v>0</v>
      </c>
      <c r="M15" s="133">
        <f t="shared" si="6"/>
        <v>0</v>
      </c>
      <c r="N15" s="8"/>
      <c r="O15" s="5"/>
      <c r="P15" s="3"/>
      <c r="Q15" s="6">
        <f t="shared" si="0"/>
        <v>0</v>
      </c>
      <c r="R15" s="6"/>
      <c r="S15" s="6"/>
      <c r="T15" s="6"/>
      <c r="U15" s="6"/>
      <c r="V15" s="6">
        <f t="shared" si="1"/>
        <v>0</v>
      </c>
    </row>
    <row r="16" spans="1:23" x14ac:dyDescent="0.2">
      <c r="A16" s="75"/>
      <c r="B16" s="137" t="s">
        <v>32</v>
      </c>
      <c r="C16" s="137" t="s">
        <v>137</v>
      </c>
      <c r="D16" s="126">
        <v>2</v>
      </c>
      <c r="E16" s="127">
        <f t="shared" si="2"/>
        <v>1000</v>
      </c>
      <c r="F16" s="128"/>
      <c r="G16" s="129">
        <f t="shared" si="3"/>
        <v>0</v>
      </c>
      <c r="H16" s="130">
        <f t="shared" si="4"/>
        <v>0</v>
      </c>
      <c r="I16" s="131"/>
      <c r="J16" s="132">
        <v>2000</v>
      </c>
      <c r="K16" s="128"/>
      <c r="L16" s="129">
        <f t="shared" si="5"/>
        <v>0</v>
      </c>
      <c r="M16" s="133">
        <f t="shared" si="6"/>
        <v>0</v>
      </c>
      <c r="N16" s="8"/>
      <c r="O16" s="5"/>
      <c r="P16" s="3"/>
      <c r="Q16" s="6">
        <f t="shared" si="0"/>
        <v>0</v>
      </c>
      <c r="R16" s="6"/>
      <c r="S16" s="6"/>
      <c r="T16" s="6"/>
      <c r="U16" s="6"/>
      <c r="V16" s="6">
        <f t="shared" si="1"/>
        <v>0</v>
      </c>
    </row>
    <row r="17" spans="1:22" x14ac:dyDescent="0.2">
      <c r="A17" s="85"/>
      <c r="B17" s="107" t="s">
        <v>138</v>
      </c>
      <c r="C17" s="107"/>
      <c r="D17" s="108">
        <v>2</v>
      </c>
      <c r="E17" s="109">
        <f t="shared" si="2"/>
        <v>1000</v>
      </c>
      <c r="F17" s="110"/>
      <c r="G17" s="111">
        <f t="shared" si="3"/>
        <v>0</v>
      </c>
      <c r="H17" s="112">
        <f t="shared" si="4"/>
        <v>0</v>
      </c>
      <c r="I17" s="113"/>
      <c r="J17" s="114">
        <v>2000</v>
      </c>
      <c r="K17" s="110"/>
      <c r="L17" s="115">
        <f t="shared" si="5"/>
        <v>0</v>
      </c>
      <c r="M17" s="116">
        <f t="shared" si="6"/>
        <v>0</v>
      </c>
      <c r="N17" s="7"/>
      <c r="O17" s="5"/>
      <c r="P17" s="3"/>
      <c r="Q17" s="6">
        <f t="shared" si="0"/>
        <v>0</v>
      </c>
      <c r="R17" s="6"/>
      <c r="S17" s="6"/>
      <c r="T17" s="6"/>
      <c r="U17" s="6"/>
      <c r="V17" s="6">
        <f t="shared" si="1"/>
        <v>0</v>
      </c>
    </row>
    <row r="18" spans="1:22" x14ac:dyDescent="0.2">
      <c r="A18" s="75" t="s">
        <v>139</v>
      </c>
      <c r="B18" s="117" t="s">
        <v>35</v>
      </c>
      <c r="C18" s="117"/>
      <c r="D18" s="118">
        <v>1</v>
      </c>
      <c r="E18" s="119">
        <f t="shared" si="2"/>
        <v>2500</v>
      </c>
      <c r="F18" s="100"/>
      <c r="G18" s="120">
        <f t="shared" si="3"/>
        <v>0</v>
      </c>
      <c r="H18" s="121">
        <f t="shared" si="4"/>
        <v>0</v>
      </c>
      <c r="I18" s="122"/>
      <c r="J18" s="123">
        <v>5000</v>
      </c>
      <c r="K18" s="100"/>
      <c r="L18" s="101">
        <f t="shared" si="5"/>
        <v>0</v>
      </c>
      <c r="M18" s="124">
        <f t="shared" si="6"/>
        <v>0</v>
      </c>
      <c r="N18" s="4"/>
      <c r="O18" s="5"/>
      <c r="P18" s="3"/>
      <c r="Q18" s="6">
        <f t="shared" si="0"/>
        <v>0</v>
      </c>
      <c r="R18" s="6"/>
      <c r="S18" s="6"/>
      <c r="T18" s="6"/>
      <c r="U18" s="6"/>
      <c r="V18" s="6">
        <f t="shared" si="1"/>
        <v>0</v>
      </c>
    </row>
    <row r="19" spans="1:22" x14ac:dyDescent="0.2">
      <c r="A19" s="75"/>
      <c r="B19" s="125" t="s">
        <v>140</v>
      </c>
      <c r="C19" s="125"/>
      <c r="D19" s="126">
        <v>1</v>
      </c>
      <c r="E19" s="127">
        <f t="shared" si="2"/>
        <v>2500</v>
      </c>
      <c r="F19" s="128"/>
      <c r="G19" s="129">
        <f t="shared" si="3"/>
        <v>0</v>
      </c>
      <c r="H19" s="130">
        <f t="shared" si="4"/>
        <v>0</v>
      </c>
      <c r="I19" s="131"/>
      <c r="J19" s="132">
        <v>5000</v>
      </c>
      <c r="K19" s="128"/>
      <c r="L19" s="129">
        <f t="shared" si="5"/>
        <v>0</v>
      </c>
      <c r="M19" s="133">
        <f t="shared" si="6"/>
        <v>0</v>
      </c>
      <c r="N19" s="8"/>
      <c r="O19" s="5"/>
      <c r="P19" s="3"/>
      <c r="Q19" s="6">
        <f t="shared" si="0"/>
        <v>0</v>
      </c>
      <c r="R19" s="6"/>
      <c r="S19" s="6"/>
      <c r="T19" s="6"/>
      <c r="U19" s="6"/>
      <c r="V19" s="6">
        <f t="shared" si="1"/>
        <v>0</v>
      </c>
    </row>
    <row r="20" spans="1:22" x14ac:dyDescent="0.2">
      <c r="A20" s="75"/>
      <c r="B20" s="137" t="s">
        <v>141</v>
      </c>
      <c r="C20" s="137"/>
      <c r="D20" s="126">
        <v>6</v>
      </c>
      <c r="E20" s="127">
        <f t="shared" si="2"/>
        <v>200</v>
      </c>
      <c r="F20" s="128"/>
      <c r="G20" s="129">
        <f t="shared" si="3"/>
        <v>0</v>
      </c>
      <c r="H20" s="130">
        <f t="shared" si="4"/>
        <v>0</v>
      </c>
      <c r="I20" s="131"/>
      <c r="J20" s="132">
        <v>400</v>
      </c>
      <c r="K20" s="128"/>
      <c r="L20" s="129">
        <f t="shared" si="5"/>
        <v>0</v>
      </c>
      <c r="M20" s="133">
        <f t="shared" si="6"/>
        <v>0</v>
      </c>
      <c r="N20" s="8"/>
      <c r="O20" s="5"/>
      <c r="P20" s="3"/>
      <c r="Q20" s="6">
        <f t="shared" si="0"/>
        <v>0</v>
      </c>
      <c r="R20" s="6"/>
      <c r="S20" s="6"/>
      <c r="T20" s="6"/>
      <c r="U20" s="6"/>
      <c r="V20" s="6">
        <f t="shared" si="1"/>
        <v>0</v>
      </c>
    </row>
    <row r="21" spans="1:22" x14ac:dyDescent="0.2">
      <c r="A21" s="85"/>
      <c r="B21" s="107" t="s">
        <v>38</v>
      </c>
      <c r="C21" s="107"/>
      <c r="D21" s="108">
        <v>1</v>
      </c>
      <c r="E21" s="109">
        <f t="shared" si="2"/>
        <v>2500</v>
      </c>
      <c r="F21" s="110"/>
      <c r="G21" s="111">
        <f t="shared" si="3"/>
        <v>0</v>
      </c>
      <c r="H21" s="112">
        <f t="shared" si="4"/>
        <v>0</v>
      </c>
      <c r="I21" s="113"/>
      <c r="J21" s="114">
        <v>5000</v>
      </c>
      <c r="K21" s="110"/>
      <c r="L21" s="115">
        <f t="shared" si="5"/>
        <v>0</v>
      </c>
      <c r="M21" s="116">
        <f t="shared" si="6"/>
        <v>0</v>
      </c>
      <c r="N21" s="7"/>
      <c r="O21" s="5"/>
      <c r="P21" s="3"/>
      <c r="Q21" s="6">
        <f t="shared" si="0"/>
        <v>0</v>
      </c>
      <c r="R21" s="6"/>
      <c r="S21" s="6"/>
      <c r="T21" s="6"/>
      <c r="U21" s="6"/>
      <c r="V21" s="6">
        <f t="shared" si="1"/>
        <v>0</v>
      </c>
    </row>
    <row r="22" spans="1:22" s="9" customFormat="1" ht="12" customHeight="1" x14ac:dyDescent="0.2">
      <c r="A22" s="138" t="s">
        <v>142</v>
      </c>
      <c r="B22" s="117" t="s">
        <v>143</v>
      </c>
      <c r="C22" s="117"/>
      <c r="D22" s="118">
        <v>8</v>
      </c>
      <c r="E22" s="119">
        <f t="shared" si="2"/>
        <v>75</v>
      </c>
      <c r="F22" s="100"/>
      <c r="G22" s="120">
        <f t="shared" si="3"/>
        <v>0</v>
      </c>
      <c r="H22" s="121">
        <f t="shared" si="4"/>
        <v>0</v>
      </c>
      <c r="I22" s="122"/>
      <c r="J22" s="123">
        <v>150</v>
      </c>
      <c r="K22" s="100"/>
      <c r="L22" s="101">
        <f t="shared" si="5"/>
        <v>0</v>
      </c>
      <c r="M22" s="124">
        <f t="shared" si="6"/>
        <v>0</v>
      </c>
      <c r="N22" s="4"/>
      <c r="O22" s="5"/>
      <c r="P22" s="6"/>
      <c r="Q22" s="6">
        <f t="shared" si="0"/>
        <v>0</v>
      </c>
      <c r="R22" s="6"/>
      <c r="S22" s="6"/>
      <c r="T22" s="6"/>
      <c r="U22" s="6"/>
      <c r="V22" s="6">
        <f t="shared" si="1"/>
        <v>0</v>
      </c>
    </row>
    <row r="23" spans="1:22" x14ac:dyDescent="0.2">
      <c r="A23" s="85"/>
      <c r="B23" s="107" t="s">
        <v>144</v>
      </c>
      <c r="C23" s="107"/>
      <c r="D23" s="108">
        <v>6</v>
      </c>
      <c r="E23" s="109">
        <f t="shared" si="2"/>
        <v>200</v>
      </c>
      <c r="F23" s="110"/>
      <c r="G23" s="111">
        <f t="shared" si="3"/>
        <v>0</v>
      </c>
      <c r="H23" s="112">
        <f t="shared" si="4"/>
        <v>0</v>
      </c>
      <c r="I23" s="113"/>
      <c r="J23" s="114">
        <v>400</v>
      </c>
      <c r="K23" s="110"/>
      <c r="L23" s="115">
        <f t="shared" si="5"/>
        <v>0</v>
      </c>
      <c r="M23" s="116">
        <f t="shared" si="6"/>
        <v>0</v>
      </c>
      <c r="N23" s="7"/>
      <c r="O23" s="5"/>
      <c r="P23" s="3"/>
      <c r="Q23" s="6">
        <f t="shared" si="0"/>
        <v>0</v>
      </c>
      <c r="R23" s="6"/>
      <c r="S23" s="6"/>
      <c r="T23" s="6"/>
      <c r="U23" s="6"/>
      <c r="V23" s="6">
        <f t="shared" si="1"/>
        <v>0</v>
      </c>
    </row>
    <row r="24" spans="1:22" s="34" customFormat="1" x14ac:dyDescent="0.2">
      <c r="A24" s="75"/>
      <c r="B24" s="139" t="s">
        <v>145</v>
      </c>
      <c r="C24" s="140"/>
      <c r="D24" s="118"/>
      <c r="E24" s="119"/>
      <c r="F24" s="103"/>
      <c r="G24" s="120"/>
      <c r="H24" s="121"/>
      <c r="I24" s="142"/>
      <c r="J24" s="143"/>
      <c r="K24" s="103"/>
      <c r="L24" s="101"/>
      <c r="M24" s="124"/>
      <c r="N24" s="43"/>
      <c r="O24" s="30"/>
      <c r="P24" s="44"/>
      <c r="Q24" s="45">
        <f t="shared" si="0"/>
        <v>0</v>
      </c>
      <c r="R24" s="45"/>
      <c r="S24" s="45"/>
      <c r="T24" s="45"/>
      <c r="U24" s="45"/>
      <c r="V24" s="45">
        <f t="shared" si="1"/>
        <v>0</v>
      </c>
    </row>
    <row r="25" spans="1:22" x14ac:dyDescent="0.2">
      <c r="A25" s="75" t="s">
        <v>146</v>
      </c>
      <c r="B25" s="64" t="s">
        <v>147</v>
      </c>
      <c r="C25" s="144"/>
      <c r="D25" s="126">
        <v>6</v>
      </c>
      <c r="E25" s="127">
        <f t="shared" ref="E25:E59" si="7">J25/2</f>
        <v>200</v>
      </c>
      <c r="F25" s="128"/>
      <c r="G25" s="129">
        <f t="shared" si="3"/>
        <v>0</v>
      </c>
      <c r="H25" s="130">
        <f t="shared" si="4"/>
        <v>0</v>
      </c>
      <c r="I25" s="131"/>
      <c r="J25" s="132">
        <v>400</v>
      </c>
      <c r="K25" s="128"/>
      <c r="L25" s="129">
        <f t="shared" si="5"/>
        <v>0</v>
      </c>
      <c r="M25" s="133">
        <f t="shared" si="6"/>
        <v>0</v>
      </c>
      <c r="N25" s="11"/>
      <c r="O25" s="5"/>
      <c r="P25" s="3"/>
      <c r="Q25" s="6">
        <f t="shared" si="0"/>
        <v>0</v>
      </c>
      <c r="R25" s="6"/>
      <c r="S25" s="6"/>
      <c r="T25" s="6"/>
      <c r="U25" s="6"/>
      <c r="V25" s="6">
        <f t="shared" si="1"/>
        <v>0</v>
      </c>
    </row>
    <row r="26" spans="1:22" x14ac:dyDescent="0.2">
      <c r="A26" s="75"/>
      <c r="B26" s="64" t="s">
        <v>148</v>
      </c>
      <c r="C26" s="64"/>
      <c r="D26" s="126">
        <v>6</v>
      </c>
      <c r="E26" s="127">
        <f t="shared" si="7"/>
        <v>200</v>
      </c>
      <c r="F26" s="145"/>
      <c r="G26" s="129">
        <f t="shared" si="3"/>
        <v>0</v>
      </c>
      <c r="H26" s="130">
        <f t="shared" si="4"/>
        <v>0</v>
      </c>
      <c r="I26" s="131"/>
      <c r="J26" s="132">
        <v>400</v>
      </c>
      <c r="K26" s="145"/>
      <c r="L26" s="129">
        <f t="shared" si="5"/>
        <v>0</v>
      </c>
      <c r="M26" s="133">
        <f t="shared" si="6"/>
        <v>0</v>
      </c>
      <c r="N26" s="12"/>
      <c r="O26" s="5"/>
      <c r="P26" s="3"/>
      <c r="Q26" s="6">
        <f t="shared" si="0"/>
        <v>0</v>
      </c>
      <c r="R26" s="6"/>
      <c r="S26" s="6"/>
      <c r="T26" s="6"/>
      <c r="U26" s="6"/>
      <c r="V26" s="6">
        <f t="shared" si="1"/>
        <v>0</v>
      </c>
    </row>
    <row r="27" spans="1:22" ht="24" customHeight="1" x14ac:dyDescent="0.2">
      <c r="A27" s="75"/>
      <c r="B27" s="64" t="s">
        <v>149</v>
      </c>
      <c r="C27" s="144" t="s">
        <v>150</v>
      </c>
      <c r="D27" s="126">
        <v>4</v>
      </c>
      <c r="E27" s="127">
        <f t="shared" si="7"/>
        <v>450</v>
      </c>
      <c r="F27" s="128"/>
      <c r="G27" s="129">
        <f t="shared" si="3"/>
        <v>0</v>
      </c>
      <c r="H27" s="130">
        <f t="shared" si="4"/>
        <v>0</v>
      </c>
      <c r="I27" s="131"/>
      <c r="J27" s="132">
        <v>900</v>
      </c>
      <c r="K27" s="128"/>
      <c r="L27" s="129">
        <f t="shared" si="5"/>
        <v>0</v>
      </c>
      <c r="M27" s="133">
        <f t="shared" si="6"/>
        <v>0</v>
      </c>
      <c r="N27" s="13"/>
      <c r="O27" s="5"/>
      <c r="P27" s="3"/>
      <c r="Q27" s="6">
        <f t="shared" si="0"/>
        <v>0</v>
      </c>
      <c r="R27" s="6"/>
      <c r="S27" s="6"/>
      <c r="T27" s="6"/>
      <c r="U27" s="6"/>
      <c r="V27" s="6">
        <f t="shared" si="1"/>
        <v>0</v>
      </c>
    </row>
    <row r="28" spans="1:22" x14ac:dyDescent="0.2">
      <c r="A28" s="85"/>
      <c r="B28" s="146" t="s">
        <v>48</v>
      </c>
      <c r="C28" s="146"/>
      <c r="D28" s="108">
        <v>2</v>
      </c>
      <c r="E28" s="109">
        <f t="shared" si="7"/>
        <v>1000</v>
      </c>
      <c r="F28" s="110"/>
      <c r="G28" s="111">
        <f t="shared" si="3"/>
        <v>0</v>
      </c>
      <c r="H28" s="112">
        <f t="shared" si="4"/>
        <v>0</v>
      </c>
      <c r="I28" s="113"/>
      <c r="J28" s="114">
        <v>2000</v>
      </c>
      <c r="K28" s="110"/>
      <c r="L28" s="115">
        <f t="shared" si="5"/>
        <v>0</v>
      </c>
      <c r="M28" s="116">
        <f t="shared" si="6"/>
        <v>0</v>
      </c>
      <c r="N28" s="14"/>
      <c r="O28" s="5"/>
      <c r="P28" s="3"/>
      <c r="Q28" s="6">
        <f t="shared" si="0"/>
        <v>0</v>
      </c>
      <c r="R28" s="6"/>
      <c r="S28" s="6"/>
      <c r="T28" s="6"/>
      <c r="U28" s="6"/>
      <c r="V28" s="6">
        <f t="shared" si="1"/>
        <v>0</v>
      </c>
    </row>
    <row r="29" spans="1:22" ht="12.75" customHeight="1" x14ac:dyDescent="0.2">
      <c r="A29" s="138" t="s">
        <v>151</v>
      </c>
      <c r="B29" s="64" t="s">
        <v>151</v>
      </c>
      <c r="C29" s="144" t="s">
        <v>152</v>
      </c>
      <c r="D29" s="118">
        <v>1</v>
      </c>
      <c r="E29" s="119">
        <f t="shared" si="7"/>
        <v>2500</v>
      </c>
      <c r="F29" s="100"/>
      <c r="G29" s="120">
        <f t="shared" si="3"/>
        <v>0</v>
      </c>
      <c r="H29" s="121">
        <f t="shared" si="4"/>
        <v>0</v>
      </c>
      <c r="I29" s="122"/>
      <c r="J29" s="123">
        <v>5000</v>
      </c>
      <c r="K29" s="100"/>
      <c r="L29" s="101">
        <f t="shared" si="5"/>
        <v>0</v>
      </c>
      <c r="M29" s="124">
        <f t="shared" si="6"/>
        <v>0</v>
      </c>
      <c r="N29" s="15"/>
      <c r="O29" s="5"/>
      <c r="P29" s="3"/>
      <c r="Q29" s="6">
        <f t="shared" si="0"/>
        <v>0</v>
      </c>
      <c r="R29" s="6"/>
      <c r="S29" s="6"/>
      <c r="T29" s="6"/>
      <c r="U29" s="6"/>
      <c r="V29" s="6">
        <f t="shared" si="1"/>
        <v>0</v>
      </c>
    </row>
    <row r="30" spans="1:22" x14ac:dyDescent="0.2">
      <c r="A30" s="75"/>
      <c r="B30" s="64" t="s">
        <v>153</v>
      </c>
      <c r="C30" s="144" t="s">
        <v>53</v>
      </c>
      <c r="D30" s="126">
        <v>3</v>
      </c>
      <c r="E30" s="127">
        <f t="shared" si="7"/>
        <v>700</v>
      </c>
      <c r="F30" s="128"/>
      <c r="G30" s="129">
        <f t="shared" si="3"/>
        <v>0</v>
      </c>
      <c r="H30" s="130">
        <f t="shared" si="4"/>
        <v>0</v>
      </c>
      <c r="I30" s="131"/>
      <c r="J30" s="132">
        <v>1400</v>
      </c>
      <c r="K30" s="128"/>
      <c r="L30" s="129">
        <f t="shared" si="5"/>
        <v>0</v>
      </c>
      <c r="M30" s="133">
        <f t="shared" si="6"/>
        <v>0</v>
      </c>
      <c r="N30" s="13"/>
      <c r="O30" s="5"/>
      <c r="P30" s="3"/>
      <c r="Q30" s="6">
        <f t="shared" si="0"/>
        <v>0</v>
      </c>
      <c r="R30" s="6"/>
      <c r="S30" s="6"/>
      <c r="T30" s="6"/>
      <c r="U30" s="6"/>
      <c r="V30" s="6">
        <f t="shared" si="1"/>
        <v>0</v>
      </c>
    </row>
    <row r="31" spans="1:22" x14ac:dyDescent="0.2">
      <c r="A31" s="75"/>
      <c r="B31" s="149" t="s">
        <v>54</v>
      </c>
      <c r="C31" s="149"/>
      <c r="D31" s="126">
        <v>3</v>
      </c>
      <c r="E31" s="127">
        <f t="shared" si="7"/>
        <v>700</v>
      </c>
      <c r="F31" s="128"/>
      <c r="G31" s="129">
        <f t="shared" si="3"/>
        <v>0</v>
      </c>
      <c r="H31" s="130">
        <f t="shared" si="4"/>
        <v>0</v>
      </c>
      <c r="I31" s="131"/>
      <c r="J31" s="132">
        <v>1400</v>
      </c>
      <c r="K31" s="128"/>
      <c r="L31" s="129">
        <f t="shared" si="5"/>
        <v>0</v>
      </c>
      <c r="M31" s="133">
        <f t="shared" si="6"/>
        <v>0</v>
      </c>
      <c r="N31" s="13"/>
      <c r="O31" s="5"/>
      <c r="P31" s="3"/>
      <c r="Q31" s="6">
        <f t="shared" si="0"/>
        <v>0</v>
      </c>
      <c r="R31" s="6"/>
      <c r="S31" s="6"/>
      <c r="T31" s="6"/>
      <c r="U31" s="6"/>
      <c r="V31" s="6">
        <f t="shared" si="1"/>
        <v>0</v>
      </c>
    </row>
    <row r="32" spans="1:22" ht="24" x14ac:dyDescent="0.2">
      <c r="A32" s="75"/>
      <c r="B32" s="64" t="s">
        <v>154</v>
      </c>
      <c r="C32" s="144" t="s">
        <v>223</v>
      </c>
      <c r="D32" s="126">
        <v>4</v>
      </c>
      <c r="E32" s="127">
        <f t="shared" si="7"/>
        <v>450</v>
      </c>
      <c r="F32" s="128"/>
      <c r="G32" s="129">
        <f t="shared" si="3"/>
        <v>0</v>
      </c>
      <c r="H32" s="130">
        <f t="shared" si="4"/>
        <v>0</v>
      </c>
      <c r="I32" s="131"/>
      <c r="J32" s="132">
        <v>900</v>
      </c>
      <c r="K32" s="128"/>
      <c r="L32" s="129">
        <f t="shared" si="5"/>
        <v>0</v>
      </c>
      <c r="M32" s="133">
        <f t="shared" si="6"/>
        <v>0</v>
      </c>
      <c r="N32" s="13"/>
      <c r="O32" s="5"/>
      <c r="P32" s="3"/>
      <c r="Q32" s="6">
        <f t="shared" si="0"/>
        <v>0</v>
      </c>
      <c r="R32" s="6"/>
      <c r="S32" s="6"/>
      <c r="T32" s="6"/>
      <c r="U32" s="6"/>
      <c r="V32" s="6">
        <f t="shared" si="1"/>
        <v>0</v>
      </c>
    </row>
    <row r="33" spans="1:22" x14ac:dyDescent="0.2">
      <c r="A33" s="85"/>
      <c r="B33" s="146" t="s">
        <v>155</v>
      </c>
      <c r="C33" s="146"/>
      <c r="D33" s="108">
        <v>6</v>
      </c>
      <c r="E33" s="109">
        <f t="shared" si="7"/>
        <v>200</v>
      </c>
      <c r="F33" s="110"/>
      <c r="G33" s="111">
        <f t="shared" si="3"/>
        <v>0</v>
      </c>
      <c r="H33" s="112">
        <f t="shared" si="4"/>
        <v>0</v>
      </c>
      <c r="I33" s="113"/>
      <c r="J33" s="114">
        <v>400</v>
      </c>
      <c r="K33" s="110"/>
      <c r="L33" s="115">
        <f t="shared" si="5"/>
        <v>0</v>
      </c>
      <c r="M33" s="116">
        <f t="shared" si="6"/>
        <v>0</v>
      </c>
      <c r="N33" s="14"/>
      <c r="O33" s="5"/>
      <c r="P33" s="3"/>
      <c r="Q33" s="6">
        <f t="shared" si="0"/>
        <v>0</v>
      </c>
      <c r="R33" s="6"/>
      <c r="S33" s="6"/>
      <c r="T33" s="6"/>
      <c r="U33" s="6"/>
      <c r="V33" s="6">
        <f t="shared" si="1"/>
        <v>0</v>
      </c>
    </row>
    <row r="34" spans="1:22" x14ac:dyDescent="0.2">
      <c r="A34" s="75" t="s">
        <v>156</v>
      </c>
      <c r="B34" s="147" t="s">
        <v>157</v>
      </c>
      <c r="C34" s="147"/>
      <c r="D34" s="118">
        <v>4</v>
      </c>
      <c r="E34" s="119">
        <f t="shared" si="7"/>
        <v>450</v>
      </c>
      <c r="F34" s="100"/>
      <c r="G34" s="120">
        <f t="shared" si="3"/>
        <v>0</v>
      </c>
      <c r="H34" s="121">
        <f t="shared" si="4"/>
        <v>0</v>
      </c>
      <c r="I34" s="122"/>
      <c r="J34" s="123">
        <v>900</v>
      </c>
      <c r="K34" s="100"/>
      <c r="L34" s="101">
        <f t="shared" si="5"/>
        <v>0</v>
      </c>
      <c r="M34" s="124">
        <f t="shared" si="6"/>
        <v>0</v>
      </c>
      <c r="N34" s="15"/>
      <c r="O34" s="5"/>
      <c r="P34" s="3"/>
      <c r="Q34" s="6">
        <f t="shared" si="0"/>
        <v>0</v>
      </c>
      <c r="R34" s="6"/>
      <c r="S34" s="6"/>
      <c r="T34" s="6"/>
      <c r="U34" s="6"/>
      <c r="V34" s="6">
        <f t="shared" si="1"/>
        <v>0</v>
      </c>
    </row>
    <row r="35" spans="1:22" x14ac:dyDescent="0.2">
      <c r="A35" s="75"/>
      <c r="B35" s="64" t="s">
        <v>158</v>
      </c>
      <c r="C35" s="64" t="s">
        <v>159</v>
      </c>
      <c r="D35" s="126">
        <v>4</v>
      </c>
      <c r="E35" s="127">
        <f t="shared" si="7"/>
        <v>450</v>
      </c>
      <c r="F35" s="128"/>
      <c r="G35" s="129">
        <f t="shared" si="3"/>
        <v>0</v>
      </c>
      <c r="H35" s="130">
        <f t="shared" si="4"/>
        <v>0</v>
      </c>
      <c r="I35" s="131"/>
      <c r="J35" s="132">
        <v>900</v>
      </c>
      <c r="K35" s="128"/>
      <c r="L35" s="129">
        <f t="shared" si="5"/>
        <v>0</v>
      </c>
      <c r="M35" s="133">
        <f t="shared" si="6"/>
        <v>0</v>
      </c>
      <c r="N35" s="13"/>
      <c r="O35" s="5"/>
      <c r="P35" s="3"/>
      <c r="Q35" s="6">
        <f t="shared" si="0"/>
        <v>0</v>
      </c>
      <c r="R35" s="6"/>
      <c r="S35" s="6"/>
      <c r="T35" s="6"/>
      <c r="U35" s="6"/>
      <c r="V35" s="6">
        <f t="shared" si="1"/>
        <v>0</v>
      </c>
    </row>
    <row r="36" spans="1:22" x14ac:dyDescent="0.2">
      <c r="A36" s="75"/>
      <c r="B36" s="149" t="s">
        <v>160</v>
      </c>
      <c r="C36" s="149"/>
      <c r="D36" s="126">
        <v>4</v>
      </c>
      <c r="E36" s="127">
        <f t="shared" si="7"/>
        <v>450</v>
      </c>
      <c r="F36" s="128"/>
      <c r="G36" s="129">
        <f t="shared" si="3"/>
        <v>0</v>
      </c>
      <c r="H36" s="130">
        <f t="shared" si="4"/>
        <v>0</v>
      </c>
      <c r="I36" s="131"/>
      <c r="J36" s="132">
        <v>900</v>
      </c>
      <c r="K36" s="128"/>
      <c r="L36" s="129">
        <f t="shared" si="5"/>
        <v>0</v>
      </c>
      <c r="M36" s="133">
        <f t="shared" si="6"/>
        <v>0</v>
      </c>
      <c r="N36" s="13"/>
      <c r="O36" s="5"/>
      <c r="P36" s="3"/>
      <c r="Q36" s="6">
        <f t="shared" si="0"/>
        <v>0</v>
      </c>
      <c r="R36" s="6"/>
      <c r="S36" s="6"/>
      <c r="T36" s="6"/>
      <c r="U36" s="6"/>
      <c r="V36" s="6">
        <f t="shared" si="1"/>
        <v>0</v>
      </c>
    </row>
    <row r="37" spans="1:22" x14ac:dyDescent="0.2">
      <c r="A37" s="75"/>
      <c r="B37" s="64" t="s">
        <v>161</v>
      </c>
      <c r="C37" s="64" t="s">
        <v>162</v>
      </c>
      <c r="D37" s="126">
        <v>4</v>
      </c>
      <c r="E37" s="127">
        <f t="shared" si="7"/>
        <v>450</v>
      </c>
      <c r="F37" s="128"/>
      <c r="G37" s="129">
        <f t="shared" si="3"/>
        <v>0</v>
      </c>
      <c r="H37" s="130">
        <f t="shared" si="4"/>
        <v>0</v>
      </c>
      <c r="I37" s="131"/>
      <c r="J37" s="132">
        <v>900</v>
      </c>
      <c r="K37" s="128"/>
      <c r="L37" s="129">
        <f t="shared" si="5"/>
        <v>0</v>
      </c>
      <c r="M37" s="133">
        <f t="shared" si="6"/>
        <v>0</v>
      </c>
      <c r="N37" s="13"/>
      <c r="O37" s="5"/>
      <c r="P37" s="3"/>
      <c r="Q37" s="6">
        <f t="shared" si="0"/>
        <v>0</v>
      </c>
      <c r="R37" s="6"/>
      <c r="S37" s="6"/>
      <c r="T37" s="6"/>
      <c r="U37" s="6"/>
      <c r="V37" s="6">
        <f t="shared" si="1"/>
        <v>0</v>
      </c>
    </row>
    <row r="38" spans="1:22" x14ac:dyDescent="0.2">
      <c r="A38" s="75"/>
      <c r="B38" s="64" t="s">
        <v>163</v>
      </c>
      <c r="C38" s="64" t="s">
        <v>164</v>
      </c>
      <c r="D38" s="126">
        <v>4</v>
      </c>
      <c r="E38" s="127">
        <f t="shared" si="7"/>
        <v>450</v>
      </c>
      <c r="F38" s="128"/>
      <c r="G38" s="129">
        <f t="shared" si="3"/>
        <v>0</v>
      </c>
      <c r="H38" s="130">
        <f t="shared" si="4"/>
        <v>0</v>
      </c>
      <c r="I38" s="131"/>
      <c r="J38" s="132">
        <v>900</v>
      </c>
      <c r="K38" s="128"/>
      <c r="L38" s="129">
        <f t="shared" si="5"/>
        <v>0</v>
      </c>
      <c r="M38" s="133">
        <f t="shared" si="6"/>
        <v>0</v>
      </c>
      <c r="N38" s="13"/>
      <c r="O38" s="5"/>
      <c r="P38" s="3"/>
      <c r="Q38" s="6">
        <f t="shared" si="0"/>
        <v>0</v>
      </c>
      <c r="R38" s="6"/>
      <c r="S38" s="6"/>
      <c r="T38" s="6"/>
      <c r="U38" s="6"/>
      <c r="V38" s="6">
        <f t="shared" si="1"/>
        <v>0</v>
      </c>
    </row>
    <row r="39" spans="1:22" x14ac:dyDescent="0.2">
      <c r="A39" s="75"/>
      <c r="B39" s="149" t="s">
        <v>165</v>
      </c>
      <c r="C39" s="149" t="s">
        <v>65</v>
      </c>
      <c r="D39" s="126">
        <v>4</v>
      </c>
      <c r="E39" s="127">
        <f t="shared" si="7"/>
        <v>450</v>
      </c>
      <c r="F39" s="128"/>
      <c r="G39" s="129">
        <f t="shared" si="3"/>
        <v>0</v>
      </c>
      <c r="H39" s="130">
        <f t="shared" si="4"/>
        <v>0</v>
      </c>
      <c r="I39" s="131"/>
      <c r="J39" s="132">
        <v>900</v>
      </c>
      <c r="K39" s="128"/>
      <c r="L39" s="129">
        <f t="shared" si="5"/>
        <v>0</v>
      </c>
      <c r="M39" s="133">
        <f t="shared" si="6"/>
        <v>0</v>
      </c>
      <c r="N39" s="13"/>
      <c r="O39" s="5"/>
      <c r="P39" s="3"/>
      <c r="Q39" s="6">
        <f t="shared" si="0"/>
        <v>0</v>
      </c>
      <c r="R39" s="6"/>
      <c r="S39" s="6"/>
      <c r="T39" s="6"/>
      <c r="U39" s="6"/>
      <c r="V39" s="6">
        <f t="shared" si="1"/>
        <v>0</v>
      </c>
    </row>
    <row r="40" spans="1:22" x14ac:dyDescent="0.2">
      <c r="A40" s="75"/>
      <c r="B40" s="64" t="s">
        <v>166</v>
      </c>
      <c r="C40" s="144"/>
      <c r="D40" s="126">
        <v>6</v>
      </c>
      <c r="E40" s="127">
        <f t="shared" si="7"/>
        <v>200</v>
      </c>
      <c r="F40" s="128"/>
      <c r="G40" s="129">
        <f t="shared" si="3"/>
        <v>0</v>
      </c>
      <c r="H40" s="130">
        <f t="shared" si="4"/>
        <v>0</v>
      </c>
      <c r="I40" s="131"/>
      <c r="J40" s="132">
        <v>400</v>
      </c>
      <c r="K40" s="128"/>
      <c r="L40" s="129">
        <f t="shared" si="5"/>
        <v>0</v>
      </c>
      <c r="M40" s="133">
        <f t="shared" si="6"/>
        <v>0</v>
      </c>
      <c r="N40" s="13"/>
      <c r="O40" s="5"/>
      <c r="P40" s="3"/>
      <c r="Q40" s="6">
        <f t="shared" si="0"/>
        <v>0</v>
      </c>
      <c r="R40" s="6"/>
      <c r="S40" s="6"/>
      <c r="T40" s="6"/>
      <c r="U40" s="6"/>
      <c r="V40" s="6">
        <f t="shared" si="1"/>
        <v>0</v>
      </c>
    </row>
    <row r="41" spans="1:22" x14ac:dyDescent="0.2">
      <c r="A41" s="75"/>
      <c r="B41" s="149" t="s">
        <v>167</v>
      </c>
      <c r="C41" s="149"/>
      <c r="D41" s="126">
        <v>6</v>
      </c>
      <c r="E41" s="127">
        <f t="shared" si="7"/>
        <v>200</v>
      </c>
      <c r="F41" s="128"/>
      <c r="G41" s="129">
        <f t="shared" si="3"/>
        <v>0</v>
      </c>
      <c r="H41" s="130">
        <f t="shared" si="4"/>
        <v>0</v>
      </c>
      <c r="I41" s="131"/>
      <c r="J41" s="132">
        <v>400</v>
      </c>
      <c r="K41" s="128"/>
      <c r="L41" s="129">
        <f t="shared" si="5"/>
        <v>0</v>
      </c>
      <c r="M41" s="133">
        <f t="shared" si="6"/>
        <v>0</v>
      </c>
      <c r="N41" s="13"/>
      <c r="O41" s="5"/>
      <c r="P41" s="3"/>
      <c r="Q41" s="6">
        <f t="shared" si="0"/>
        <v>0</v>
      </c>
      <c r="R41" s="6"/>
      <c r="S41" s="6"/>
      <c r="T41" s="6"/>
      <c r="U41" s="6"/>
      <c r="V41" s="6">
        <f t="shared" si="1"/>
        <v>0</v>
      </c>
    </row>
    <row r="42" spans="1:22" x14ac:dyDescent="0.2">
      <c r="A42" s="75"/>
      <c r="B42" s="149" t="s">
        <v>168</v>
      </c>
      <c r="C42" s="149"/>
      <c r="D42" s="126">
        <v>8</v>
      </c>
      <c r="E42" s="127">
        <f t="shared" si="7"/>
        <v>75</v>
      </c>
      <c r="F42" s="128"/>
      <c r="G42" s="129">
        <f t="shared" si="3"/>
        <v>0</v>
      </c>
      <c r="H42" s="130">
        <f t="shared" si="4"/>
        <v>0</v>
      </c>
      <c r="I42" s="131"/>
      <c r="J42" s="132">
        <v>150</v>
      </c>
      <c r="K42" s="128"/>
      <c r="L42" s="129">
        <f t="shared" si="5"/>
        <v>0</v>
      </c>
      <c r="M42" s="133">
        <f t="shared" si="6"/>
        <v>0</v>
      </c>
      <c r="N42" s="13"/>
      <c r="O42" s="5"/>
      <c r="P42" s="3"/>
      <c r="Q42" s="6">
        <f t="shared" si="0"/>
        <v>0</v>
      </c>
      <c r="R42" s="6"/>
      <c r="S42" s="6"/>
      <c r="T42" s="6"/>
      <c r="U42" s="6"/>
      <c r="V42" s="6">
        <f t="shared" si="1"/>
        <v>0</v>
      </c>
    </row>
    <row r="43" spans="1:22" x14ac:dyDescent="0.2">
      <c r="A43" s="85"/>
      <c r="B43" s="146" t="s">
        <v>169</v>
      </c>
      <c r="C43" s="146"/>
      <c r="D43" s="108">
        <v>4</v>
      </c>
      <c r="E43" s="109">
        <f t="shared" si="7"/>
        <v>450</v>
      </c>
      <c r="F43" s="110"/>
      <c r="G43" s="111">
        <f t="shared" si="3"/>
        <v>0</v>
      </c>
      <c r="H43" s="112">
        <f t="shared" si="4"/>
        <v>0</v>
      </c>
      <c r="I43" s="113"/>
      <c r="J43" s="114">
        <v>900</v>
      </c>
      <c r="K43" s="110"/>
      <c r="L43" s="115">
        <f t="shared" si="5"/>
        <v>0</v>
      </c>
      <c r="M43" s="116">
        <f t="shared" si="6"/>
        <v>0</v>
      </c>
      <c r="N43" s="14"/>
      <c r="O43" s="5"/>
      <c r="P43" s="3"/>
      <c r="Q43" s="6">
        <f t="shared" si="0"/>
        <v>0</v>
      </c>
      <c r="R43" s="6"/>
      <c r="S43" s="6"/>
      <c r="T43" s="6"/>
      <c r="U43" s="6"/>
      <c r="V43" s="6">
        <f t="shared" si="1"/>
        <v>0</v>
      </c>
    </row>
    <row r="44" spans="1:22" x14ac:dyDescent="0.2">
      <c r="A44" s="243" t="s">
        <v>170</v>
      </c>
      <c r="B44" s="140" t="s">
        <v>171</v>
      </c>
      <c r="C44" s="140" t="s">
        <v>172</v>
      </c>
      <c r="D44" s="118">
        <v>3</v>
      </c>
      <c r="E44" s="119">
        <f t="shared" si="7"/>
        <v>700</v>
      </c>
      <c r="F44" s="100"/>
      <c r="G44" s="120">
        <f t="shared" si="3"/>
        <v>0</v>
      </c>
      <c r="H44" s="121">
        <f t="shared" si="4"/>
        <v>0</v>
      </c>
      <c r="I44" s="122"/>
      <c r="J44" s="123">
        <v>1400</v>
      </c>
      <c r="K44" s="100"/>
      <c r="L44" s="101">
        <f t="shared" si="5"/>
        <v>0</v>
      </c>
      <c r="M44" s="124">
        <f t="shared" si="6"/>
        <v>0</v>
      </c>
      <c r="N44" s="15"/>
      <c r="O44" s="5"/>
      <c r="P44" s="3"/>
      <c r="Q44" s="6">
        <f t="shared" si="0"/>
        <v>0</v>
      </c>
      <c r="R44" s="6"/>
      <c r="S44" s="6"/>
      <c r="T44" s="6"/>
      <c r="U44" s="6"/>
      <c r="V44" s="6">
        <f t="shared" si="1"/>
        <v>0</v>
      </c>
    </row>
    <row r="45" spans="1:22" x14ac:dyDescent="0.2">
      <c r="A45" s="244"/>
      <c r="B45" s="64" t="s">
        <v>173</v>
      </c>
      <c r="C45" s="144" t="s">
        <v>174</v>
      </c>
      <c r="D45" s="126">
        <v>4</v>
      </c>
      <c r="E45" s="127">
        <f t="shared" si="7"/>
        <v>450</v>
      </c>
      <c r="F45" s="128"/>
      <c r="G45" s="129">
        <f t="shared" si="3"/>
        <v>0</v>
      </c>
      <c r="H45" s="130">
        <f t="shared" si="4"/>
        <v>0</v>
      </c>
      <c r="I45" s="131"/>
      <c r="J45" s="132">
        <v>900</v>
      </c>
      <c r="K45" s="128"/>
      <c r="L45" s="129">
        <f t="shared" si="5"/>
        <v>0</v>
      </c>
      <c r="M45" s="133">
        <f t="shared" si="6"/>
        <v>0</v>
      </c>
      <c r="N45" s="13"/>
      <c r="O45" s="5"/>
      <c r="P45" s="3"/>
      <c r="Q45" s="6">
        <f t="shared" si="0"/>
        <v>0</v>
      </c>
      <c r="R45" s="6"/>
      <c r="S45" s="6"/>
      <c r="T45" s="6"/>
      <c r="U45" s="6"/>
      <c r="V45" s="6">
        <f t="shared" si="1"/>
        <v>0</v>
      </c>
    </row>
    <row r="46" spans="1:22" x14ac:dyDescent="0.2">
      <c r="A46" s="244"/>
      <c r="B46" s="64" t="s">
        <v>175</v>
      </c>
      <c r="C46" s="144"/>
      <c r="D46" s="126">
        <v>6</v>
      </c>
      <c r="E46" s="127">
        <f t="shared" si="7"/>
        <v>200</v>
      </c>
      <c r="F46" s="128"/>
      <c r="G46" s="129">
        <f t="shared" si="3"/>
        <v>0</v>
      </c>
      <c r="H46" s="130">
        <f t="shared" si="4"/>
        <v>0</v>
      </c>
      <c r="I46" s="131"/>
      <c r="J46" s="132">
        <v>400</v>
      </c>
      <c r="K46" s="128"/>
      <c r="L46" s="129">
        <f t="shared" si="5"/>
        <v>0</v>
      </c>
      <c r="M46" s="133">
        <f t="shared" si="6"/>
        <v>0</v>
      </c>
      <c r="N46" s="13"/>
      <c r="O46" s="5"/>
      <c r="P46" s="3"/>
      <c r="Q46" s="6">
        <f t="shared" si="0"/>
        <v>0</v>
      </c>
      <c r="R46" s="6"/>
      <c r="S46" s="6"/>
      <c r="T46" s="6"/>
      <c r="U46" s="6"/>
      <c r="V46" s="6">
        <f t="shared" si="1"/>
        <v>0</v>
      </c>
    </row>
    <row r="47" spans="1:22" x14ac:dyDescent="0.2">
      <c r="A47" s="244"/>
      <c r="B47" s="64" t="s">
        <v>176</v>
      </c>
      <c r="C47" s="64"/>
      <c r="D47" s="126">
        <v>6</v>
      </c>
      <c r="E47" s="127">
        <f t="shared" si="7"/>
        <v>200</v>
      </c>
      <c r="F47" s="128"/>
      <c r="G47" s="129">
        <f t="shared" si="3"/>
        <v>0</v>
      </c>
      <c r="H47" s="130">
        <f t="shared" si="4"/>
        <v>0</v>
      </c>
      <c r="I47" s="131"/>
      <c r="J47" s="132">
        <v>400</v>
      </c>
      <c r="K47" s="128"/>
      <c r="L47" s="129">
        <f t="shared" si="5"/>
        <v>0</v>
      </c>
      <c r="M47" s="133">
        <f t="shared" si="6"/>
        <v>0</v>
      </c>
      <c r="N47" s="13"/>
      <c r="O47" s="5"/>
      <c r="P47" s="3"/>
      <c r="Q47" s="6">
        <f t="shared" si="0"/>
        <v>0</v>
      </c>
      <c r="R47" s="6"/>
      <c r="S47" s="6"/>
      <c r="T47" s="6"/>
      <c r="U47" s="6"/>
      <c r="V47" s="6">
        <f t="shared" si="1"/>
        <v>0</v>
      </c>
    </row>
    <row r="48" spans="1:22" x14ac:dyDescent="0.2">
      <c r="A48" s="244"/>
      <c r="B48" s="64" t="s">
        <v>177</v>
      </c>
      <c r="C48" s="144"/>
      <c r="D48" s="126">
        <v>4</v>
      </c>
      <c r="E48" s="127">
        <f t="shared" si="7"/>
        <v>450</v>
      </c>
      <c r="F48" s="128"/>
      <c r="G48" s="129">
        <f t="shared" si="3"/>
        <v>0</v>
      </c>
      <c r="H48" s="130">
        <f t="shared" si="4"/>
        <v>0</v>
      </c>
      <c r="I48" s="131"/>
      <c r="J48" s="132">
        <v>900</v>
      </c>
      <c r="K48" s="128"/>
      <c r="L48" s="129">
        <f t="shared" si="5"/>
        <v>0</v>
      </c>
      <c r="M48" s="133">
        <f t="shared" si="6"/>
        <v>0</v>
      </c>
      <c r="N48" s="13"/>
      <c r="O48" s="5"/>
      <c r="P48" s="3"/>
      <c r="Q48" s="6">
        <f t="shared" si="0"/>
        <v>0</v>
      </c>
      <c r="R48" s="6"/>
      <c r="S48" s="6"/>
      <c r="T48" s="6"/>
      <c r="U48" s="6"/>
      <c r="V48" s="6">
        <f t="shared" si="1"/>
        <v>0</v>
      </c>
    </row>
    <row r="49" spans="1:22" x14ac:dyDescent="0.2">
      <c r="A49" s="244"/>
      <c r="B49" s="149" t="s">
        <v>178</v>
      </c>
      <c r="C49" s="149"/>
      <c r="D49" s="126">
        <v>4</v>
      </c>
      <c r="E49" s="127">
        <f t="shared" si="7"/>
        <v>450</v>
      </c>
      <c r="F49" s="128"/>
      <c r="G49" s="129">
        <f t="shared" si="3"/>
        <v>0</v>
      </c>
      <c r="H49" s="130">
        <f t="shared" si="4"/>
        <v>0</v>
      </c>
      <c r="I49" s="131"/>
      <c r="J49" s="132">
        <v>900</v>
      </c>
      <c r="K49" s="128"/>
      <c r="L49" s="129">
        <f t="shared" si="5"/>
        <v>0</v>
      </c>
      <c r="M49" s="133">
        <f t="shared" si="6"/>
        <v>0</v>
      </c>
      <c r="N49" s="13"/>
      <c r="O49" s="5"/>
      <c r="P49" s="3"/>
      <c r="Q49" s="6">
        <f t="shared" si="0"/>
        <v>0</v>
      </c>
      <c r="R49" s="6"/>
      <c r="S49" s="6"/>
      <c r="T49" s="6"/>
      <c r="U49" s="6"/>
      <c r="V49" s="6">
        <f t="shared" si="1"/>
        <v>0</v>
      </c>
    </row>
    <row r="50" spans="1:22" x14ac:dyDescent="0.2">
      <c r="A50" s="245"/>
      <c r="B50" s="155" t="s">
        <v>179</v>
      </c>
      <c r="C50" s="155"/>
      <c r="D50" s="108">
        <v>3</v>
      </c>
      <c r="E50" s="109">
        <f t="shared" si="7"/>
        <v>700</v>
      </c>
      <c r="F50" s="110"/>
      <c r="G50" s="111">
        <f t="shared" si="3"/>
        <v>0</v>
      </c>
      <c r="H50" s="112">
        <f t="shared" si="4"/>
        <v>0</v>
      </c>
      <c r="I50" s="113"/>
      <c r="J50" s="114">
        <v>1400</v>
      </c>
      <c r="K50" s="110"/>
      <c r="L50" s="115">
        <f t="shared" si="5"/>
        <v>0</v>
      </c>
      <c r="M50" s="116">
        <f t="shared" si="6"/>
        <v>0</v>
      </c>
      <c r="N50" s="14"/>
      <c r="O50" s="5"/>
      <c r="P50" s="3"/>
      <c r="Q50" s="6">
        <f t="shared" si="0"/>
        <v>0</v>
      </c>
      <c r="R50" s="6"/>
      <c r="S50" s="6"/>
      <c r="T50" s="6"/>
      <c r="U50" s="6"/>
      <c r="V50" s="6">
        <f t="shared" si="1"/>
        <v>0</v>
      </c>
    </row>
    <row r="51" spans="1:22" x14ac:dyDescent="0.2">
      <c r="A51" s="75" t="s">
        <v>180</v>
      </c>
      <c r="B51" s="224" t="s">
        <v>181</v>
      </c>
      <c r="C51" s="149" t="s">
        <v>182</v>
      </c>
      <c r="D51" s="118">
        <v>6</v>
      </c>
      <c r="E51" s="119">
        <f t="shared" si="7"/>
        <v>200</v>
      </c>
      <c r="F51" s="100"/>
      <c r="G51" s="120">
        <f t="shared" si="3"/>
        <v>0</v>
      </c>
      <c r="H51" s="121">
        <f t="shared" si="4"/>
        <v>0</v>
      </c>
      <c r="I51" s="122"/>
      <c r="J51" s="123">
        <v>400</v>
      </c>
      <c r="K51" s="100"/>
      <c r="L51" s="101">
        <f t="shared" si="5"/>
        <v>0</v>
      </c>
      <c r="M51" s="124">
        <f t="shared" si="6"/>
        <v>0</v>
      </c>
      <c r="N51" s="15"/>
      <c r="O51" s="5"/>
      <c r="P51" s="3"/>
      <c r="Q51" s="6">
        <f t="shared" si="0"/>
        <v>0</v>
      </c>
      <c r="R51" s="6"/>
      <c r="S51" s="6"/>
      <c r="T51" s="6"/>
      <c r="U51" s="6"/>
      <c r="V51" s="6">
        <f t="shared" si="1"/>
        <v>0</v>
      </c>
    </row>
    <row r="52" spans="1:22" x14ac:dyDescent="0.2">
      <c r="A52" s="75" t="s">
        <v>183</v>
      </c>
      <c r="B52" s="149" t="s">
        <v>184</v>
      </c>
      <c r="C52" s="149"/>
      <c r="D52" s="126">
        <v>2</v>
      </c>
      <c r="E52" s="127">
        <f t="shared" si="7"/>
        <v>1000</v>
      </c>
      <c r="F52" s="128"/>
      <c r="G52" s="129">
        <f t="shared" si="3"/>
        <v>0</v>
      </c>
      <c r="H52" s="130">
        <f t="shared" si="4"/>
        <v>0</v>
      </c>
      <c r="I52" s="131"/>
      <c r="J52" s="132">
        <v>2000</v>
      </c>
      <c r="K52" s="128"/>
      <c r="L52" s="129">
        <f t="shared" si="5"/>
        <v>0</v>
      </c>
      <c r="M52" s="133">
        <f t="shared" si="6"/>
        <v>0</v>
      </c>
      <c r="N52" s="13"/>
      <c r="O52" s="5"/>
      <c r="P52" s="3"/>
      <c r="Q52" s="6">
        <f t="shared" si="0"/>
        <v>0</v>
      </c>
      <c r="R52" s="6"/>
      <c r="S52" s="6"/>
      <c r="T52" s="6"/>
      <c r="U52" s="6"/>
      <c r="V52" s="6">
        <f t="shared" si="1"/>
        <v>0</v>
      </c>
    </row>
    <row r="53" spans="1:22" x14ac:dyDescent="0.2">
      <c r="A53" s="75"/>
      <c r="B53" s="149" t="s">
        <v>185</v>
      </c>
      <c r="C53" s="149"/>
      <c r="D53" s="126">
        <v>2</v>
      </c>
      <c r="E53" s="127">
        <f t="shared" si="7"/>
        <v>1000</v>
      </c>
      <c r="F53" s="128"/>
      <c r="G53" s="129">
        <f t="shared" si="3"/>
        <v>0</v>
      </c>
      <c r="H53" s="130">
        <f t="shared" si="4"/>
        <v>0</v>
      </c>
      <c r="I53" s="131"/>
      <c r="J53" s="132">
        <v>2000</v>
      </c>
      <c r="K53" s="128"/>
      <c r="L53" s="129">
        <f t="shared" si="5"/>
        <v>0</v>
      </c>
      <c r="M53" s="133">
        <f t="shared" si="6"/>
        <v>0</v>
      </c>
      <c r="N53" s="13"/>
      <c r="O53" s="5"/>
      <c r="P53" s="3"/>
      <c r="Q53" s="6">
        <f t="shared" si="0"/>
        <v>0</v>
      </c>
      <c r="R53" s="6"/>
      <c r="S53" s="6"/>
      <c r="T53" s="6"/>
      <c r="U53" s="6"/>
      <c r="V53" s="6">
        <f t="shared" si="1"/>
        <v>0</v>
      </c>
    </row>
    <row r="54" spans="1:22" x14ac:dyDescent="0.2">
      <c r="A54" s="85"/>
      <c r="B54" s="146" t="s">
        <v>186</v>
      </c>
      <c r="C54" s="146" t="s">
        <v>187</v>
      </c>
      <c r="D54" s="108">
        <v>4</v>
      </c>
      <c r="E54" s="109">
        <f t="shared" si="7"/>
        <v>450</v>
      </c>
      <c r="F54" s="110"/>
      <c r="G54" s="111">
        <f t="shared" si="3"/>
        <v>0</v>
      </c>
      <c r="H54" s="112">
        <f t="shared" si="4"/>
        <v>0</v>
      </c>
      <c r="I54" s="113"/>
      <c r="J54" s="114">
        <v>900</v>
      </c>
      <c r="K54" s="110"/>
      <c r="L54" s="115">
        <f t="shared" si="5"/>
        <v>0</v>
      </c>
      <c r="M54" s="116">
        <f t="shared" si="6"/>
        <v>0</v>
      </c>
      <c r="N54" s="14"/>
      <c r="O54" s="5"/>
      <c r="P54" s="3"/>
      <c r="Q54" s="6">
        <f t="shared" si="0"/>
        <v>0</v>
      </c>
      <c r="R54" s="6"/>
      <c r="S54" s="6"/>
      <c r="T54" s="6"/>
      <c r="U54" s="6"/>
      <c r="V54" s="6">
        <f t="shared" si="1"/>
        <v>0</v>
      </c>
    </row>
    <row r="55" spans="1:22" x14ac:dyDescent="0.2">
      <c r="A55" s="75" t="s">
        <v>142</v>
      </c>
      <c r="B55" s="140" t="s">
        <v>188</v>
      </c>
      <c r="C55" s="140" t="s">
        <v>189</v>
      </c>
      <c r="D55" s="118">
        <v>2</v>
      </c>
      <c r="E55" s="119">
        <f t="shared" si="7"/>
        <v>1000</v>
      </c>
      <c r="F55" s="100"/>
      <c r="G55" s="120">
        <f t="shared" si="3"/>
        <v>0</v>
      </c>
      <c r="H55" s="121">
        <f t="shared" si="4"/>
        <v>0</v>
      </c>
      <c r="I55" s="122"/>
      <c r="J55" s="123">
        <v>2000</v>
      </c>
      <c r="K55" s="100"/>
      <c r="L55" s="101">
        <f t="shared" si="5"/>
        <v>0</v>
      </c>
      <c r="M55" s="124">
        <f t="shared" si="6"/>
        <v>0</v>
      </c>
      <c r="N55" s="15"/>
      <c r="O55" s="5"/>
      <c r="P55" s="3"/>
      <c r="Q55" s="6">
        <f t="shared" si="0"/>
        <v>0</v>
      </c>
      <c r="R55" s="6"/>
      <c r="S55" s="6"/>
      <c r="T55" s="6"/>
      <c r="U55" s="6"/>
      <c r="V55" s="6">
        <f t="shared" si="1"/>
        <v>0</v>
      </c>
    </row>
    <row r="56" spans="1:22" x14ac:dyDescent="0.2">
      <c r="A56" s="75"/>
      <c r="B56" s="149" t="s">
        <v>190</v>
      </c>
      <c r="C56" s="149"/>
      <c r="D56" s="126">
        <v>2</v>
      </c>
      <c r="E56" s="127">
        <f t="shared" si="7"/>
        <v>1000</v>
      </c>
      <c r="F56" s="156"/>
      <c r="G56" s="129">
        <f t="shared" si="3"/>
        <v>0</v>
      </c>
      <c r="H56" s="130">
        <f t="shared" si="4"/>
        <v>0</v>
      </c>
      <c r="I56" s="131"/>
      <c r="J56" s="132">
        <v>2000</v>
      </c>
      <c r="K56" s="156"/>
      <c r="L56" s="157">
        <f t="shared" si="5"/>
        <v>0</v>
      </c>
      <c r="M56" s="133">
        <f t="shared" si="6"/>
        <v>0</v>
      </c>
      <c r="N56" s="13"/>
      <c r="O56" s="5"/>
      <c r="P56" s="3"/>
      <c r="Q56" s="6">
        <f t="shared" si="0"/>
        <v>0</v>
      </c>
      <c r="R56" s="6"/>
      <c r="S56" s="6"/>
      <c r="T56" s="6"/>
      <c r="U56" s="6"/>
      <c r="V56" s="6">
        <f t="shared" si="1"/>
        <v>0</v>
      </c>
    </row>
    <row r="57" spans="1:22" x14ac:dyDescent="0.2">
      <c r="A57" s="75"/>
      <c r="B57" s="64" t="s">
        <v>191</v>
      </c>
      <c r="C57" s="64"/>
      <c r="D57" s="126">
        <v>6</v>
      </c>
      <c r="E57" s="127">
        <f t="shared" si="7"/>
        <v>200</v>
      </c>
      <c r="F57" s="128"/>
      <c r="G57" s="129">
        <f t="shared" si="3"/>
        <v>0</v>
      </c>
      <c r="H57" s="130">
        <f t="shared" si="4"/>
        <v>0</v>
      </c>
      <c r="I57" s="131"/>
      <c r="J57" s="132">
        <v>400</v>
      </c>
      <c r="K57" s="128"/>
      <c r="L57" s="129">
        <f t="shared" si="5"/>
        <v>0</v>
      </c>
      <c r="M57" s="133">
        <f t="shared" si="6"/>
        <v>0</v>
      </c>
      <c r="N57" s="13"/>
      <c r="O57" s="5"/>
      <c r="P57" s="3"/>
      <c r="Q57" s="6">
        <f t="shared" si="0"/>
        <v>0</v>
      </c>
      <c r="R57" s="6"/>
      <c r="S57" s="6"/>
      <c r="T57" s="6"/>
      <c r="U57" s="6"/>
      <c r="V57" s="6">
        <f t="shared" si="1"/>
        <v>0</v>
      </c>
    </row>
    <row r="58" spans="1:22" x14ac:dyDescent="0.2">
      <c r="A58" s="75"/>
      <c r="B58" s="64" t="s">
        <v>192</v>
      </c>
      <c r="C58" s="64"/>
      <c r="D58" s="126">
        <v>6</v>
      </c>
      <c r="E58" s="127">
        <f t="shared" si="7"/>
        <v>200</v>
      </c>
      <c r="F58" s="128"/>
      <c r="G58" s="129">
        <f t="shared" si="3"/>
        <v>0</v>
      </c>
      <c r="H58" s="130">
        <f t="shared" si="4"/>
        <v>0</v>
      </c>
      <c r="I58" s="131"/>
      <c r="J58" s="132">
        <v>400</v>
      </c>
      <c r="K58" s="128"/>
      <c r="L58" s="129">
        <f t="shared" si="5"/>
        <v>0</v>
      </c>
      <c r="M58" s="133">
        <f t="shared" si="6"/>
        <v>0</v>
      </c>
      <c r="N58" s="13"/>
      <c r="O58" s="5"/>
      <c r="P58" s="3"/>
      <c r="Q58" s="6">
        <f t="shared" si="0"/>
        <v>0</v>
      </c>
      <c r="R58" s="6"/>
      <c r="S58" s="6"/>
      <c r="T58" s="6"/>
      <c r="U58" s="6"/>
      <c r="V58" s="6">
        <f t="shared" si="1"/>
        <v>0</v>
      </c>
    </row>
    <row r="59" spans="1:22" s="9" customFormat="1" x14ac:dyDescent="0.2">
      <c r="A59" s="138"/>
      <c r="B59" s="64" t="s">
        <v>193</v>
      </c>
      <c r="C59" s="64"/>
      <c r="D59" s="126">
        <v>2</v>
      </c>
      <c r="E59" s="127">
        <f t="shared" si="7"/>
        <v>1000</v>
      </c>
      <c r="F59" s="128"/>
      <c r="G59" s="129">
        <f t="shared" si="3"/>
        <v>0</v>
      </c>
      <c r="H59" s="130">
        <f t="shared" si="4"/>
        <v>0</v>
      </c>
      <c r="I59" s="131"/>
      <c r="J59" s="132">
        <v>2000</v>
      </c>
      <c r="K59" s="128"/>
      <c r="L59" s="129">
        <f t="shared" si="5"/>
        <v>0</v>
      </c>
      <c r="M59" s="133">
        <f t="shared" si="6"/>
        <v>0</v>
      </c>
      <c r="N59" s="13"/>
      <c r="O59" s="5"/>
      <c r="P59" s="6"/>
      <c r="Q59" s="6">
        <f t="shared" si="0"/>
        <v>0</v>
      </c>
      <c r="R59" s="6"/>
      <c r="S59" s="6"/>
      <c r="T59" s="6"/>
      <c r="U59" s="6"/>
      <c r="V59" s="6">
        <f t="shared" si="1"/>
        <v>0</v>
      </c>
    </row>
    <row r="60" spans="1:22" s="9" customFormat="1" x14ac:dyDescent="0.2">
      <c r="A60" s="138"/>
      <c r="B60" s="64" t="s">
        <v>194</v>
      </c>
      <c r="C60" s="64" t="s">
        <v>195</v>
      </c>
      <c r="D60" s="126">
        <v>4</v>
      </c>
      <c r="E60" s="127">
        <v>450</v>
      </c>
      <c r="F60" s="128"/>
      <c r="G60" s="129">
        <f t="shared" si="3"/>
        <v>0</v>
      </c>
      <c r="H60" s="130">
        <f t="shared" si="4"/>
        <v>0</v>
      </c>
      <c r="I60" s="131"/>
      <c r="J60" s="132">
        <v>900</v>
      </c>
      <c r="K60" s="128"/>
      <c r="L60" s="129">
        <f t="shared" si="5"/>
        <v>0</v>
      </c>
      <c r="M60" s="133">
        <f t="shared" si="6"/>
        <v>0</v>
      </c>
      <c r="N60" s="16"/>
      <c r="O60" s="5"/>
      <c r="P60" s="6"/>
      <c r="Q60" s="6"/>
      <c r="R60" s="6"/>
      <c r="S60" s="6"/>
      <c r="T60" s="6"/>
      <c r="U60" s="6"/>
      <c r="V60" s="6">
        <f t="shared" si="1"/>
        <v>0</v>
      </c>
    </row>
    <row r="61" spans="1:22" s="9" customFormat="1" x14ac:dyDescent="0.2">
      <c r="A61" s="138"/>
      <c r="B61" s="64" t="s">
        <v>216</v>
      </c>
      <c r="C61" s="64"/>
      <c r="D61" s="126">
        <v>7</v>
      </c>
      <c r="E61" s="127">
        <v>125</v>
      </c>
      <c r="F61" s="128"/>
      <c r="G61" s="129">
        <f t="shared" si="3"/>
        <v>0</v>
      </c>
      <c r="H61" s="130">
        <f t="shared" si="4"/>
        <v>0</v>
      </c>
      <c r="I61" s="131"/>
      <c r="J61" s="132">
        <v>250</v>
      </c>
      <c r="K61" s="128"/>
      <c r="L61" s="129">
        <f t="shared" si="5"/>
        <v>0</v>
      </c>
      <c r="M61" s="133">
        <f t="shared" si="6"/>
        <v>0</v>
      </c>
      <c r="N61" s="16"/>
      <c r="O61" s="5"/>
      <c r="P61" s="6"/>
      <c r="Q61" s="6"/>
      <c r="R61" s="6"/>
      <c r="S61" s="6"/>
      <c r="T61" s="6"/>
      <c r="U61" s="6"/>
      <c r="V61" s="6"/>
    </row>
    <row r="62" spans="1:22" s="9" customFormat="1" x14ac:dyDescent="0.2">
      <c r="A62" s="178"/>
      <c r="B62" s="179" t="s">
        <v>218</v>
      </c>
      <c r="C62" s="179"/>
      <c r="D62" s="60">
        <v>9</v>
      </c>
      <c r="E62" s="162">
        <v>5</v>
      </c>
      <c r="F62" s="156"/>
      <c r="G62" s="129">
        <f>IF(F62&gt;=E62,ROUNDDOWN(F62/E62,0),0)</f>
        <v>0</v>
      </c>
      <c r="H62" s="163">
        <f>IF(F62&lt;E62,F62/E62,0)</f>
        <v>0</v>
      </c>
      <c r="I62" s="164"/>
      <c r="J62" s="165">
        <v>5</v>
      </c>
      <c r="K62" s="156"/>
      <c r="L62" s="157">
        <f>IF(K62&gt;=J62,ROUNDDOWN(K62/J62,0),0)</f>
        <v>0</v>
      </c>
      <c r="M62" s="166">
        <f>IF(K62&lt;J62,K62/J62,0)</f>
        <v>0</v>
      </c>
      <c r="N62" s="14"/>
      <c r="O62" s="5"/>
      <c r="P62" s="6"/>
      <c r="Q62" s="6">
        <f t="shared" si="0"/>
        <v>0</v>
      </c>
      <c r="R62" s="6"/>
      <c r="S62" s="6"/>
      <c r="T62" s="6"/>
      <c r="U62" s="6"/>
      <c r="V62" s="6">
        <f t="shared" si="1"/>
        <v>0</v>
      </c>
    </row>
    <row r="63" spans="1:22" s="9" customFormat="1" ht="24" x14ac:dyDescent="0.2">
      <c r="A63" s="138" t="s">
        <v>196</v>
      </c>
      <c r="B63" s="147" t="s">
        <v>197</v>
      </c>
      <c r="C63" s="148" t="s">
        <v>198</v>
      </c>
      <c r="D63" s="170">
        <v>9</v>
      </c>
      <c r="E63" s="171">
        <v>25</v>
      </c>
      <c r="F63" s="172"/>
      <c r="G63" s="173">
        <f>IF(F63&gt;=E63,ROUNDDOWN(F63/E63,0),0)</f>
        <v>0</v>
      </c>
      <c r="H63" s="174">
        <f>IF(F63&lt;E63,F63/E63,0)</f>
        <v>0</v>
      </c>
      <c r="I63" s="175"/>
      <c r="J63" s="176">
        <v>25</v>
      </c>
      <c r="K63" s="172"/>
      <c r="L63" s="173">
        <f>IF(K63&gt;=J63,ROUNDDOWN(K63/J63,0),0)</f>
        <v>0</v>
      </c>
      <c r="M63" s="177">
        <f>IF(K63&lt;J63,K63/J63,0)</f>
        <v>0</v>
      </c>
      <c r="N63" s="16"/>
      <c r="O63" s="5"/>
      <c r="P63" s="6"/>
      <c r="Q63" s="6">
        <f t="shared" si="0"/>
        <v>0</v>
      </c>
      <c r="R63" s="6"/>
      <c r="S63" s="6"/>
      <c r="T63" s="6"/>
      <c r="U63" s="6"/>
      <c r="V63" s="6">
        <f t="shared" si="1"/>
        <v>0</v>
      </c>
    </row>
    <row r="64" spans="1:22" s="9" customFormat="1" x14ac:dyDescent="0.2">
      <c r="A64" s="178"/>
      <c r="B64" s="155" t="s">
        <v>96</v>
      </c>
      <c r="C64" s="155"/>
      <c r="D64" s="180">
        <v>9</v>
      </c>
      <c r="E64" s="181">
        <v>15</v>
      </c>
      <c r="F64" s="110"/>
      <c r="G64" s="115">
        <f>IF(F64&gt;=E64,ROUNDDOWN(F64/E64,0),0)</f>
        <v>0</v>
      </c>
      <c r="H64" s="182">
        <f>IF(F64&lt;E64,F64/E64,0)</f>
        <v>0</v>
      </c>
      <c r="I64" s="183"/>
      <c r="J64" s="184">
        <v>15</v>
      </c>
      <c r="K64" s="110"/>
      <c r="L64" s="115">
        <f>IF(K64&gt;=J64,ROUNDDOWN(K64/J64,0),0)</f>
        <v>0</v>
      </c>
      <c r="M64" s="185">
        <f>IF(K64&lt;J64,K64/J64,0)</f>
        <v>0</v>
      </c>
      <c r="N64" s="17"/>
      <c r="O64" s="5"/>
      <c r="P64" s="6"/>
      <c r="Q64" s="6">
        <f t="shared" si="0"/>
        <v>0</v>
      </c>
      <c r="R64" s="6"/>
      <c r="S64" s="6"/>
      <c r="T64" s="6"/>
      <c r="U64" s="6"/>
      <c r="V64" s="6">
        <f t="shared" si="1"/>
        <v>0</v>
      </c>
    </row>
    <row r="65" spans="1:22" s="48" customFormat="1" x14ac:dyDescent="0.2">
      <c r="A65" s="138"/>
      <c r="B65" s="186" t="s">
        <v>199</v>
      </c>
      <c r="C65" s="187"/>
      <c r="D65" s="118"/>
      <c r="E65" s="119"/>
      <c r="F65" s="225"/>
      <c r="G65" s="120"/>
      <c r="H65" s="121"/>
      <c r="I65" s="122"/>
      <c r="J65" s="123"/>
      <c r="K65" s="225"/>
      <c r="L65" s="101"/>
      <c r="M65" s="124"/>
      <c r="N65" s="47"/>
      <c r="O65" s="32"/>
      <c r="P65" s="45"/>
      <c r="Q65" s="45">
        <f t="shared" si="0"/>
        <v>0</v>
      </c>
      <c r="R65" s="45"/>
      <c r="S65" s="45"/>
      <c r="T65" s="45"/>
      <c r="U65" s="45"/>
      <c r="V65" s="45">
        <f t="shared" si="1"/>
        <v>0</v>
      </c>
    </row>
    <row r="66" spans="1:22" s="9" customFormat="1" ht="12.75" customHeight="1" x14ac:dyDescent="0.2">
      <c r="A66" s="138"/>
      <c r="B66" s="188" t="s">
        <v>199</v>
      </c>
      <c r="C66" s="226" t="s">
        <v>200</v>
      </c>
      <c r="D66" s="126">
        <v>2</v>
      </c>
      <c r="E66" s="127">
        <f>J66/2</f>
        <v>1000</v>
      </c>
      <c r="F66" s="128"/>
      <c r="G66" s="129">
        <f t="shared" si="3"/>
        <v>0</v>
      </c>
      <c r="H66" s="130">
        <f t="shared" si="4"/>
        <v>0</v>
      </c>
      <c r="I66" s="131"/>
      <c r="J66" s="132">
        <v>2000</v>
      </c>
      <c r="K66" s="128"/>
      <c r="L66" s="129">
        <f t="shared" si="5"/>
        <v>0</v>
      </c>
      <c r="M66" s="133">
        <f t="shared" si="6"/>
        <v>0</v>
      </c>
      <c r="N66" s="13"/>
      <c r="O66" s="5"/>
      <c r="P66" s="6"/>
      <c r="Q66" s="6">
        <f t="shared" si="0"/>
        <v>0</v>
      </c>
      <c r="R66" s="6"/>
      <c r="S66" s="6"/>
      <c r="T66" s="6"/>
      <c r="U66" s="6"/>
      <c r="V66" s="6">
        <f t="shared" si="1"/>
        <v>0</v>
      </c>
    </row>
    <row r="67" spans="1:22" s="9" customFormat="1" ht="12.75" customHeight="1" x14ac:dyDescent="0.2">
      <c r="A67" s="178"/>
      <c r="B67" s="189" t="s">
        <v>199</v>
      </c>
      <c r="C67" s="227" t="s">
        <v>201</v>
      </c>
      <c r="D67" s="108">
        <v>2</v>
      </c>
      <c r="E67" s="109">
        <f>J67/2</f>
        <v>1000</v>
      </c>
      <c r="F67" s="190"/>
      <c r="G67" s="111">
        <f t="shared" si="3"/>
        <v>0</v>
      </c>
      <c r="H67" s="112">
        <f t="shared" si="4"/>
        <v>0</v>
      </c>
      <c r="I67" s="113"/>
      <c r="J67" s="114">
        <v>2000</v>
      </c>
      <c r="K67" s="190"/>
      <c r="L67" s="111">
        <f t="shared" si="5"/>
        <v>0</v>
      </c>
      <c r="M67" s="116">
        <f t="shared" si="6"/>
        <v>0</v>
      </c>
      <c r="N67" s="18"/>
      <c r="O67" s="5"/>
      <c r="P67" s="6"/>
      <c r="Q67" s="6">
        <f>IF(H67=0,0,1)</f>
        <v>0</v>
      </c>
      <c r="R67" s="6"/>
      <c r="S67" s="6"/>
      <c r="T67" s="6"/>
      <c r="U67" s="6"/>
      <c r="V67" s="6">
        <f>IF(M67=0,0,1)</f>
        <v>0</v>
      </c>
    </row>
    <row r="68" spans="1:22" s="9" customFormat="1" ht="12.75" customHeight="1" x14ac:dyDescent="0.2">
      <c r="A68" s="138"/>
      <c r="B68" s="191" t="s">
        <v>202</v>
      </c>
      <c r="C68" s="58"/>
      <c r="D68" s="60"/>
      <c r="E68" s="162"/>
      <c r="F68" s="192"/>
      <c r="G68" s="60">
        <f>SUM(G4:G67)</f>
        <v>0</v>
      </c>
      <c r="H68" s="60" t="s">
        <v>101</v>
      </c>
      <c r="I68" s="192"/>
      <c r="J68" s="193"/>
      <c r="K68" s="192"/>
      <c r="L68" s="194">
        <f>SUM(L4:L67)</f>
        <v>0</v>
      </c>
      <c r="M68" s="195" t="s">
        <v>101</v>
      </c>
      <c r="N68" s="19"/>
      <c r="O68" s="5"/>
      <c r="P68" s="6"/>
      <c r="Q68" s="6"/>
      <c r="R68" s="6"/>
      <c r="S68" s="6"/>
      <c r="T68" s="6"/>
      <c r="U68" s="6"/>
      <c r="V68" s="6"/>
    </row>
    <row r="69" spans="1:22" s="9" customFormat="1" ht="12.75" customHeight="1" x14ac:dyDescent="0.2">
      <c r="A69" s="138"/>
      <c r="B69" s="191" t="s">
        <v>203</v>
      </c>
      <c r="C69" s="58"/>
      <c r="D69" s="60"/>
      <c r="E69" s="196" t="s">
        <v>103</v>
      </c>
      <c r="F69" s="72"/>
      <c r="G69" s="60" t="s">
        <v>104</v>
      </c>
      <c r="H69" s="54">
        <f>IF(ROUND(SUM(H4:H67),0)&lt;1,IF(Q69=0,0,1),ROUND(SUM(H4:H67),0))</f>
        <v>0</v>
      </c>
      <c r="I69" s="72"/>
      <c r="J69" s="197" t="s">
        <v>204</v>
      </c>
      <c r="K69" s="72"/>
      <c r="L69" s="60" t="s">
        <v>104</v>
      </c>
      <c r="M69" s="198">
        <f>IF(ROUND(SUM(M4:M67),0)&lt;1,IF(V69=0,0,1),ROUND(SUM(M4:M67),0))</f>
        <v>0</v>
      </c>
      <c r="N69" s="19"/>
      <c r="O69" s="5"/>
      <c r="P69" s="6"/>
      <c r="Q69" s="6">
        <f>SUM(Q4:Q68)</f>
        <v>0</v>
      </c>
      <c r="R69" s="6"/>
      <c r="S69" s="6"/>
      <c r="T69" s="6"/>
      <c r="U69" s="6"/>
      <c r="V69" s="6">
        <f>SUM(V4:V68)</f>
        <v>0</v>
      </c>
    </row>
    <row r="70" spans="1:22" ht="12" customHeight="1" thickBot="1" x14ac:dyDescent="0.25">
      <c r="A70" s="199"/>
      <c r="B70" s="200" t="s">
        <v>205</v>
      </c>
      <c r="C70" s="201"/>
      <c r="D70" s="202"/>
      <c r="E70" s="203" t="s">
        <v>103</v>
      </c>
      <c r="F70" s="204"/>
      <c r="G70" s="238">
        <f>G68+H69</f>
        <v>0</v>
      </c>
      <c r="H70" s="239"/>
      <c r="I70" s="202"/>
      <c r="J70" s="205" t="s">
        <v>204</v>
      </c>
      <c r="K70" s="204"/>
      <c r="L70" s="238">
        <f>L68+M69</f>
        <v>0</v>
      </c>
      <c r="M70" s="240"/>
      <c r="N70" s="21"/>
      <c r="O70" s="10"/>
    </row>
    <row r="71" spans="1:22" x14ac:dyDescent="0.2">
      <c r="A71" s="33"/>
      <c r="B71" s="33"/>
      <c r="D71" s="35"/>
      <c r="E71" s="35"/>
      <c r="F71" s="36"/>
      <c r="G71" s="35"/>
      <c r="H71" s="35"/>
      <c r="I71" s="31"/>
      <c r="J71" s="31"/>
      <c r="K71" s="36"/>
      <c r="L71" s="37"/>
      <c r="M71" s="35"/>
      <c r="N71" s="22"/>
      <c r="O71" s="20"/>
    </row>
    <row r="72" spans="1:22" x14ac:dyDescent="0.2">
      <c r="A72" s="33"/>
      <c r="B72" s="33"/>
      <c r="D72" s="35"/>
      <c r="E72" s="35"/>
      <c r="F72" s="36"/>
      <c r="G72" s="35"/>
      <c r="H72" s="35"/>
      <c r="I72" s="31"/>
      <c r="J72" s="31"/>
      <c r="K72" s="36"/>
      <c r="L72" s="38"/>
      <c r="M72" s="35"/>
      <c r="N72" s="23"/>
      <c r="O72" s="20"/>
    </row>
    <row r="73" spans="1:22" x14ac:dyDescent="0.2">
      <c r="A73" s="33"/>
      <c r="B73" s="33"/>
      <c r="D73" s="35"/>
      <c r="E73" s="35"/>
      <c r="F73" s="36"/>
      <c r="G73" s="35"/>
      <c r="H73" s="35"/>
      <c r="I73" s="31"/>
      <c r="J73" s="31"/>
      <c r="K73" s="36"/>
      <c r="L73" s="38"/>
      <c r="M73" s="35"/>
      <c r="N73" s="23"/>
      <c r="O73" s="20"/>
    </row>
    <row r="74" spans="1:22" ht="18.75" customHeight="1" x14ac:dyDescent="0.2">
      <c r="A74" s="33"/>
      <c r="F74" s="39"/>
      <c r="I74" s="40"/>
      <c r="K74" s="39"/>
      <c r="L74" s="41"/>
      <c r="N74" s="25"/>
      <c r="O74" s="24"/>
    </row>
    <row r="76" spans="1:22" x14ac:dyDescent="0.2">
      <c r="B76" s="42"/>
    </row>
  </sheetData>
  <mergeCells count="4">
    <mergeCell ref="A1:C1"/>
    <mergeCell ref="A44:A50"/>
    <mergeCell ref="G70:H70"/>
    <mergeCell ref="L70:M70"/>
  </mergeCells>
  <phoneticPr fontId="4" type="noConversion"/>
  <pageMargins left="0.74803149606299213" right="0.39370078740157483" top="0.82677165354330717" bottom="0.39370078740157483" header="0.51181102362204722" footer="0.31496062992125984"/>
  <pageSetup paperSize="9" scale="74" orientation="portrait" r:id="rId1"/>
  <headerFooter alignWithMargins="0">
    <oddHeader xml:space="preserve">&amp;L&amp;"Arial,Fett"&amp;14Concept d'analyse&amp;10
(PC 8.9.1)&amp;R&amp;14SwissGAP FLP&amp;10
Documentation d’application
</oddHeader>
    <oddFooter>&amp;L&amp;"Tahoma,Standard"&amp;9Version 2026-V1.0 (01.01.2026)&amp;C&amp;"Tahoma,Standard"&amp;9Registre 12&amp;R&amp;"Tahoma,Standard"&amp;9&amp;P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d</vt:lpstr>
      <vt:lpstr>f</vt:lpstr>
      <vt:lpstr>d!Druckbereich</vt:lpstr>
      <vt:lpstr>f!Druckbereich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2025-12-05T15:38:42Z</dcterms:created>
  <dcterms:modified xsi:type="dcterms:W3CDTF">2026-01-14T13:21:17Z</dcterms:modified>
</cp:coreProperties>
</file>